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3"/>
  </bookViews>
  <sheets>
    <sheet name="NASLOV OPĆI DIO" sheetId="1" r:id="rId1"/>
    <sheet name="PLAN PRIHODA OPĆI DIO" sheetId="2" r:id="rId2"/>
    <sheet name="PLAN RASHODA I IZDATAKA OPĆI DI" sheetId="3" r:id="rId3"/>
    <sheet name="Plan prih.i rash. posebni dio" sheetId="4" r:id="rId4"/>
  </sheets>
  <definedNames>
    <definedName name="_xlnm.Print_Titles" localSheetId="1">'PLAN PRIHODA OPĆI DIO'!$1:$1</definedName>
    <definedName name="_xlnm.Print_Titles" localSheetId="2">'PLAN RASHODA I IZDATAKA OPĆI DI'!$1:$2</definedName>
    <definedName name="_xlnm.Print_Area" localSheetId="1">'PLAN PRIHODA OPĆI DIO'!$A$1:$H$43</definedName>
  </definedNames>
  <calcPr fullCalcOnLoad="1"/>
</workbook>
</file>

<file path=xl/sharedStrings.xml><?xml version="1.0" encoding="utf-8"?>
<sst xmlns="http://schemas.openxmlformats.org/spreadsheetml/2006/main" count="363" uniqueCount="260">
  <si>
    <t>DJEČJI VRTIĆ  KRIŽ</t>
  </si>
  <si>
    <t>ŠKOLSKA 15</t>
  </si>
  <si>
    <t>PRIHODI UKUPNO: (KLASA 6+7)</t>
  </si>
  <si>
    <t>PRIHODI POSLOVANJA (KLASA 6)</t>
  </si>
  <si>
    <t>PRIHODI OD NEFINANCIJSKE IMOVINE (KLASA 7)</t>
  </si>
  <si>
    <t>RASHODI UKUPNO (KLASA 3+4)</t>
  </si>
  <si>
    <t xml:space="preserve">RASHODI POSLOVANJA  (KLASA 3) </t>
  </si>
  <si>
    <t>RASHODI ZA NEFINANCIJSKU IMOVINU (KLASA 4)</t>
  </si>
  <si>
    <t xml:space="preserve">RAZLIKA </t>
  </si>
  <si>
    <t>2018.</t>
  </si>
  <si>
    <t>VIŠAK IZ PRETHODNE GODINE (2015.)</t>
  </si>
  <si>
    <t xml:space="preserve">donijelo je </t>
  </si>
  <si>
    <t>za 2017.</t>
  </si>
  <si>
    <t>2019.</t>
  </si>
  <si>
    <t>Ukupno prihodi i primici za 2019.</t>
  </si>
  <si>
    <t>Ukupno (po izvorima)</t>
  </si>
  <si>
    <t>Namjenski primici od zaduživanja i financijske imovine</t>
  </si>
  <si>
    <t>Prihodi od prodaje  nefinancijske imovine i nadoknade šteta s osnova osiguranja</t>
  </si>
  <si>
    <t>Pomoći</t>
  </si>
  <si>
    <t>Prihodi za posebne namjene</t>
  </si>
  <si>
    <t>Vlastiti prihodi</t>
  </si>
  <si>
    <t>Opći prihodi i primici</t>
  </si>
  <si>
    <t>Oznaka                           rač.iz                                      računskog                                         plana</t>
  </si>
  <si>
    <t>Izvor prihoda i primitaka</t>
  </si>
  <si>
    <t>Ukupno prihodi i primici za 2018.</t>
  </si>
  <si>
    <t>Ukupno prihodi i primici za 2017.</t>
  </si>
  <si>
    <t>2017.</t>
  </si>
  <si>
    <t>u kunama</t>
  </si>
  <si>
    <t>PLAN PRIHODA I PRIMITAKA</t>
  </si>
  <si>
    <t>Uređaji , strojevi i oprema za ostale namjene</t>
  </si>
  <si>
    <t>Oprema za održavanje i zaštitu</t>
  </si>
  <si>
    <t>Komunikacijska oprema</t>
  </si>
  <si>
    <t>Uredska oprema  i namještaj</t>
  </si>
  <si>
    <t>Rashodi za nabavu proizvedene dugotrajne  imovine</t>
  </si>
  <si>
    <t>Bankarske usluge i usluge platnog prometa</t>
  </si>
  <si>
    <t>Financijski  rashodi</t>
  </si>
  <si>
    <t>Ostali nespomenuti rashodi poslovanja</t>
  </si>
  <si>
    <t>Reprezentacija</t>
  </si>
  <si>
    <t>Pristojbe i naknade</t>
  </si>
  <si>
    <t>PROJEKCIJA PLANA ZA 2019.</t>
  </si>
  <si>
    <t>PROJEKCIJA PLANA ZA 2018.</t>
  </si>
  <si>
    <t>Prihodi od nefinancijske imovine i nadoknade šteta s osnova osiguranja</t>
  </si>
  <si>
    <t>PRIJEDLOG PLANA ZA 2017.</t>
  </si>
  <si>
    <t>Naziv računa rashoda/izdataka</t>
  </si>
  <si>
    <t>Premije osiguranja</t>
  </si>
  <si>
    <t>Naknade za rad predstavničkih tijela i izvršnih tijela i sl.</t>
  </si>
  <si>
    <t>Naknade troškova osobama izvan radnog odnosa</t>
  </si>
  <si>
    <t>Ostale usluge</t>
  </si>
  <si>
    <t>Računalne usluge</t>
  </si>
  <si>
    <t>Intelektualne usluge i osobne usluge</t>
  </si>
  <si>
    <t>Zdravstvene i veterinarske usluge</t>
  </si>
  <si>
    <t>Komunalne usluge</t>
  </si>
  <si>
    <t>Usluge promidžbe i informiranja</t>
  </si>
  <si>
    <t>Usluge tekućeg i investicijskog održavanja</t>
  </si>
  <si>
    <t>Usluge telefona, pošte i prijevoza</t>
  </si>
  <si>
    <t>Službena radna i zaštitna odjeća</t>
  </si>
  <si>
    <t>Sitni inventar i autogume</t>
  </si>
  <si>
    <t>Materijal i dijelovi za tekuće i investicijsko održavanje</t>
  </si>
  <si>
    <t>Energija</t>
  </si>
  <si>
    <t>Materijal i sirovine</t>
  </si>
  <si>
    <t>Uredski materijal i ostali materijalni rashodi</t>
  </si>
  <si>
    <t>Ostale naknade troškova zaposlenima</t>
  </si>
  <si>
    <t>Stručno usavršavanje djelatnika</t>
  </si>
  <si>
    <t>Naknade za prijevoz, za rad na terenu i odvojeni život</t>
  </si>
  <si>
    <t>Službena putovanja</t>
  </si>
  <si>
    <t>Materijalni rashodi</t>
  </si>
  <si>
    <t>Doprinos za obvezno osiguranje u slučaju nezaposlenosti</t>
  </si>
  <si>
    <t>Doprinos za obvezno zdravstveno osiguranje</t>
  </si>
  <si>
    <t>Ostali rashodi za zaposlene</t>
  </si>
  <si>
    <t>Plaće (Bruto)</t>
  </si>
  <si>
    <t>Rashodi za zaposlene</t>
  </si>
  <si>
    <t>A</t>
  </si>
  <si>
    <t>Donacije i višak prihoda iz prošle godine</t>
  </si>
  <si>
    <t>PLAN RASHODA I IZDATAKA</t>
  </si>
  <si>
    <t>6.</t>
  </si>
  <si>
    <t>5.</t>
  </si>
  <si>
    <t>4.</t>
  </si>
  <si>
    <t>3.</t>
  </si>
  <si>
    <t>2.</t>
  </si>
  <si>
    <t>1.</t>
  </si>
  <si>
    <t>Račun</t>
  </si>
  <si>
    <t>Ostala uredska oprema</t>
  </si>
  <si>
    <t xml:space="preserve">Namještaj </t>
  </si>
  <si>
    <t>Računala i računalna oprema</t>
  </si>
  <si>
    <t>Uredska oprema i namještaj</t>
  </si>
  <si>
    <t>Postrojenja i oprema</t>
  </si>
  <si>
    <t>NEFINANCIJSKE IMOVINE</t>
  </si>
  <si>
    <t>RASHODI ZA NABAVU PROIZVEDENE</t>
  </si>
  <si>
    <t>IMOVINE</t>
  </si>
  <si>
    <t>RASHODI ZA NABAVU NEFINANCIJSKE</t>
  </si>
  <si>
    <t>Usluge banaka</t>
  </si>
  <si>
    <t>Ostali financijski rashodi</t>
  </si>
  <si>
    <t>Financijski rashodi</t>
  </si>
  <si>
    <t>Sudske pristojbe</t>
  </si>
  <si>
    <t>i ostalih manifestacija za javnost</t>
  </si>
  <si>
    <t>Rashodi za manifestaciju završnih priredbi</t>
  </si>
  <si>
    <t>Premije osiguranja imovine</t>
  </si>
  <si>
    <t>osoba s invaliditetom</t>
  </si>
  <si>
    <t>Novčana naknada poslodavca zbog nezapošlj.</t>
  </si>
  <si>
    <t>Nakande članovima upravnog vijeća</t>
  </si>
  <si>
    <t>Naknade članovima predst. I izvrš.tijela</t>
  </si>
  <si>
    <t>Doprinos za mirovnsko i zdrav. osiguranje</t>
  </si>
  <si>
    <t>Nakande ostalih troškova</t>
  </si>
  <si>
    <t>Naknade troškova osobama izvan rad.odnosa</t>
  </si>
  <si>
    <t>Naknade troškova osob. izvan rad.odnosa</t>
  </si>
  <si>
    <t>Ostale nespomenute usluge -slikanje, izleti</t>
  </si>
  <si>
    <t>Usluge čišćenja, pranja i slično</t>
  </si>
  <si>
    <t>Grafičke i tiskarske usluge, usl. Kop.i uvez.i sl.</t>
  </si>
  <si>
    <t>Usluge razvoja programa i održ.računala</t>
  </si>
  <si>
    <t>Usluge održavanja računala</t>
  </si>
  <si>
    <t>Ost.int.usluge</t>
  </si>
  <si>
    <t>Usluge odvjetnika i pravnog savjetovanja</t>
  </si>
  <si>
    <t>Ugovori o djelu</t>
  </si>
  <si>
    <t>Autorski honorari</t>
  </si>
  <si>
    <t>Intelektualne i osobne usluge</t>
  </si>
  <si>
    <t>Laboratorijske usluge</t>
  </si>
  <si>
    <t>Obv. I prevent.zdr.pregledi zaposlenika</t>
  </si>
  <si>
    <t>Dimnjačarske i ekološke usluge</t>
  </si>
  <si>
    <t>Deratizacija i dezinsekcija</t>
  </si>
  <si>
    <t>Iznošenje i odvoz smeća</t>
  </si>
  <si>
    <t>Utrošena voda</t>
  </si>
  <si>
    <t>Objava oglasa i natječaja</t>
  </si>
  <si>
    <t>Ostale.usl.prom.i inf. Rtv pretpl.</t>
  </si>
  <si>
    <t>Usluge tekućeg i investicijskog održavanja post.i opreme</t>
  </si>
  <si>
    <t>Usluge tekućeg i invest. Održavanja objekata</t>
  </si>
  <si>
    <t>Ostale usluge za komunikaciju i prijevoz</t>
  </si>
  <si>
    <t>Poštarina (pisma, tiskanice i sl.)</t>
  </si>
  <si>
    <t>Uluge telefona, telefaksa</t>
  </si>
  <si>
    <t>Rashodi za usluge</t>
  </si>
  <si>
    <t>Službena radna i zaštitna odjeća i obuća</t>
  </si>
  <si>
    <t>Sitni inventar -didak. za djecu s tešk. u razvo.</t>
  </si>
  <si>
    <t>Sitni inventar -  didaktika za predškolu</t>
  </si>
  <si>
    <t>Sitni inventar ostali</t>
  </si>
  <si>
    <t>Sitni inventar-u nastavi</t>
  </si>
  <si>
    <t>Sitni inventar i auto gume</t>
  </si>
  <si>
    <r>
      <t>Ma</t>
    </r>
    <r>
      <rPr>
        <sz val="8"/>
        <rFont val="Arial"/>
        <family val="2"/>
      </rPr>
      <t>terijal i dijel. za tekuće i invest. održ.postr.i opreme</t>
    </r>
  </si>
  <si>
    <t>Materijal i dijelovi za tekuće i invest. Održav.objekata</t>
  </si>
  <si>
    <t>Materijal i dijelovi za tekuće i invest. Održav.</t>
  </si>
  <si>
    <t>Plin</t>
  </si>
  <si>
    <t>Električna energija</t>
  </si>
  <si>
    <t>Namirnice</t>
  </si>
  <si>
    <t>Ost. Potr.materijal - eko projekt</t>
  </si>
  <si>
    <t>Ostali potrošni materijal za rad tehničkog osoblja</t>
  </si>
  <si>
    <t>Ostali materijal-materijal  za rad s djecom</t>
  </si>
  <si>
    <t>Materijal u nastavi - predškola</t>
  </si>
  <si>
    <t>Materijal za hig. Potrebe i njegu</t>
  </si>
  <si>
    <t>Materijal i sred. za čišćene i održavanje</t>
  </si>
  <si>
    <t>Lit.stručne knjige</t>
  </si>
  <si>
    <t>Literatura - stručna glasila, časopisi (pretplate)</t>
  </si>
  <si>
    <t>Ur.mater. -pedagoška dokumentacija</t>
  </si>
  <si>
    <t>Uredski materijal</t>
  </si>
  <si>
    <t>ostali materijalni rashodi</t>
  </si>
  <si>
    <t xml:space="preserve">Rashodi za materijal i energiju, ured.mater. I </t>
  </si>
  <si>
    <t>Naknada za korištenje priv. auto. u služ. svrhe</t>
  </si>
  <si>
    <t>Stručni ispiti</t>
  </si>
  <si>
    <t>Seminari, savjetovanja, simpoziji</t>
  </si>
  <si>
    <t>Stručno usavršavanje zaposlenika</t>
  </si>
  <si>
    <t>Naknade za prijevoz na posao i s posla</t>
  </si>
  <si>
    <t>Naknade za prijevoz, za rad na terenu</t>
  </si>
  <si>
    <t>Naknade za prijevoz na služb. Putu u zemlji</t>
  </si>
  <si>
    <t>Naknade za smještaj na služb.putu u zemlj</t>
  </si>
  <si>
    <t>Dnevnice za službeni put u zemlji</t>
  </si>
  <si>
    <t>Naknade troškova zaposlenima</t>
  </si>
  <si>
    <t xml:space="preserve">Doprinosi za zapošljavanje </t>
  </si>
  <si>
    <t>Doprinosi za zdravstveno osiguranje</t>
  </si>
  <si>
    <t>Doprinosi na plaće</t>
  </si>
  <si>
    <t>Regres za godišnji odmor</t>
  </si>
  <si>
    <t>Naknade za bolest, invalidnost i smrtni slučaj</t>
  </si>
  <si>
    <t>Otpremnine za otkaz ugovora o radu</t>
  </si>
  <si>
    <t>Otpremnine radi mirovine</t>
  </si>
  <si>
    <t>Darovi zaposlenicima u naravi</t>
  </si>
  <si>
    <t>Darovi djeci zaposlenika</t>
  </si>
  <si>
    <t>Prigodne godišnje nagrade</t>
  </si>
  <si>
    <t>Jubilarne nagrade</t>
  </si>
  <si>
    <t>Plaće za zaposlene</t>
  </si>
  <si>
    <t>Plaće za redovan rad</t>
  </si>
  <si>
    <t>Plaće</t>
  </si>
  <si>
    <t>RASHODI POSLOVANJA</t>
  </si>
  <si>
    <t>UKUPNO PLANIRANI RASHODI</t>
  </si>
  <si>
    <t>3+4</t>
  </si>
  <si>
    <t>RAČUNSKI PLAN</t>
  </si>
  <si>
    <t>RASHODI</t>
  </si>
  <si>
    <t>Višak prihoda iz prethodne godine</t>
  </si>
  <si>
    <t>Prih. Iz prorač. za  opremu i namještaj</t>
  </si>
  <si>
    <t>Prih. Iz prorač. za građevinske obj.-ograda</t>
  </si>
  <si>
    <t>Prih. Iz proračuna za financiranje nabave nefinanc. Imov</t>
  </si>
  <si>
    <t>Prih. Iz proač. Za stručno usavršvanje-ispiti</t>
  </si>
  <si>
    <t>Prih. Iz prorač. Za usluge čišćenja, pranja i sl.</t>
  </si>
  <si>
    <t>Prih. Iz prorač. Za premije osiguranja</t>
  </si>
  <si>
    <t>Prih. Iz prorač. Za naknade za rad UVDV-a</t>
  </si>
  <si>
    <t>Prih.iz prorač. Za zdravstvene i veterinarske usluge</t>
  </si>
  <si>
    <t>Prih. Iz prorač.za intelektualne i osobne us.</t>
  </si>
  <si>
    <t>Prih. Iz prorač. Za komunalne usluge</t>
  </si>
  <si>
    <t>Prih.iz prorač. Za usluge promidžbe i informir.</t>
  </si>
  <si>
    <t>Prih. Iz prorač. Za tekuće i investicijsko održ</t>
  </si>
  <si>
    <t>Prih.iz prorač. Za sitan inventar</t>
  </si>
  <si>
    <t>Prih. Iz prorač. Za rashode za plin</t>
  </si>
  <si>
    <t>Prih. Iz prorač. Za didaktički materijal - predškola</t>
  </si>
  <si>
    <t>Prih. Iz prorač. za materijalne ras.prijevoz</t>
  </si>
  <si>
    <t>Prih. Iz prorač. za ostale rashode za zaposl</t>
  </si>
  <si>
    <t>Prih. Iz prorač. za plaće</t>
  </si>
  <si>
    <t>Prih. Iz prorač. za financir.rash. Poslovanja</t>
  </si>
  <si>
    <t>redovne djelatnosti korisnika proračuna</t>
  </si>
  <si>
    <t xml:space="preserve">Prihodi iz proračuna za financiranje </t>
  </si>
  <si>
    <t>Prihodi iz proračuna</t>
  </si>
  <si>
    <t>Kapitalne donacije</t>
  </si>
  <si>
    <t>Tekuće donacije</t>
  </si>
  <si>
    <t>države</t>
  </si>
  <si>
    <t xml:space="preserve">Donacije od pravnih i fizičkih osoba izvan opće </t>
  </si>
  <si>
    <t>Prihodi od pruženih usluga</t>
  </si>
  <si>
    <t>Prihodi od prodaje proizvoda i robe</t>
  </si>
  <si>
    <t>usluga</t>
  </si>
  <si>
    <t>Prih. od prodaje proizvoda i robe te pruženih</t>
  </si>
  <si>
    <t>usluga i prihodi od donacija</t>
  </si>
  <si>
    <t>Prihodi od prodaje proizvoda i robe te pruženih</t>
  </si>
  <si>
    <t>Uplate roditelja za prijevoz, izlet, kazalište..</t>
  </si>
  <si>
    <t>Ostali prihodi za posebne namjene</t>
  </si>
  <si>
    <t>Sufinanciranje cijene usluge, partic.i sl.</t>
  </si>
  <si>
    <t>Ostali nespomenuti prihodi</t>
  </si>
  <si>
    <t>Prihodi po posebnim propisima</t>
  </si>
  <si>
    <t>I PO POSEBNIM PROPISIMA</t>
  </si>
  <si>
    <t xml:space="preserve">PRIHODI OD ADMINISTRATIVNIH PRISTOJBI  </t>
  </si>
  <si>
    <t>Kamate na oroč.sredstva i dep.po viđenju</t>
  </si>
  <si>
    <t>PRIHODI OD FINANCIJSKE IMOVINE</t>
  </si>
  <si>
    <t>PRIHODI OD IMOVINE</t>
  </si>
  <si>
    <t>Pomoć iz državnog poračuna za dj. s raz.teš..</t>
  </si>
  <si>
    <t>Pomoć iz državnog poračuna za prog. Predš.</t>
  </si>
  <si>
    <t>koji im nije nadležan</t>
  </si>
  <si>
    <t>Tekuće pomoći proračunskim kor.iz proračuna</t>
  </si>
  <si>
    <t>Pomoći proračunskim korisnicima iz prora.</t>
  </si>
  <si>
    <t>unutar općeg proračuna</t>
  </si>
  <si>
    <t xml:space="preserve">Pomoći iz inozemstva i od subjekata </t>
  </si>
  <si>
    <t>PRIHODI POSLOVANJA</t>
  </si>
  <si>
    <t>planom za 2017.</t>
  </si>
  <si>
    <t>planom za 2016.</t>
  </si>
  <si>
    <t>za 2019 g.</t>
  </si>
  <si>
    <t>za 2018 g.</t>
  </si>
  <si>
    <t xml:space="preserve">financijskim </t>
  </si>
  <si>
    <t>smanjenje</t>
  </si>
  <si>
    <t xml:space="preserve">Planirano </t>
  </si>
  <si>
    <t>Planirano</t>
  </si>
  <si>
    <t>Povećanje</t>
  </si>
  <si>
    <t>Vrsta prihoda</t>
  </si>
  <si>
    <t xml:space="preserve">A1 PRIHODI </t>
  </si>
  <si>
    <t>II POSEBNI DIO</t>
  </si>
  <si>
    <t>I OPĆI DIO</t>
  </si>
  <si>
    <t>u kunama bez lipa</t>
  </si>
  <si>
    <t>8.</t>
  </si>
  <si>
    <t>7.</t>
  </si>
  <si>
    <t>9.</t>
  </si>
  <si>
    <t>10.</t>
  </si>
  <si>
    <t>11.</t>
  </si>
  <si>
    <t>12.</t>
  </si>
  <si>
    <t>13.</t>
  </si>
  <si>
    <t>Naziv aktivnosti A100001-redovna djelatnost (klasa 3)</t>
  </si>
  <si>
    <t>Program 1001: Redovna djelatnost -predškolski odgoj (3+4)</t>
  </si>
  <si>
    <t>Br. ek. Klase</t>
  </si>
  <si>
    <t xml:space="preserve"> FINANCIJSKI PLAN DJEČJEG VRTIĆA KRIŽ ZA 2017. GODINU I PROJEKCIJE ZA 2018. I 2019. GODINU</t>
  </si>
  <si>
    <t xml:space="preserve"> Financijski plan za 2017. godinu  i projekcije za 2018. i 2019. g. sadrže:</t>
  </si>
  <si>
    <t>Na temelju članka 50. i 71. Statuta Dječjeg vrtića Križ od 31.10.2013. g. Upravno vijeće Dječjeg vrtića Križ na sjednici održanoj  20.12.2016.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</si>
</sst>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#,##0.000"/>
    <numFmt numFmtId="174" formatCode="#,##0.0000"/>
    <numFmt numFmtId="175" formatCode="0.0000"/>
    <numFmt numFmtId="176" formatCode="0.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#,##0.0"/>
    <numFmt numFmtId="181" formatCode="&quot;Istinito&quot;;&quot;Istinito&quot;;&quot;Neistinito&quot;"/>
    <numFmt numFmtId="182" formatCode="#,##0.00;[Red]#,##0.00"/>
    <numFmt numFmtId="183" formatCode="#,##0.0;[Red]#,##0.0"/>
    <numFmt numFmtId="184" formatCode="#,##0;[Red]#,##0"/>
    <numFmt numFmtId="185" formatCode="#,##0.00_ ;[Red]\-#,##0.00\ "/>
    <numFmt numFmtId="186" formatCode="0.00_ ;[Red]\-0.00\ "/>
    <numFmt numFmtId="187" formatCode="#,##0.00_ ;\-#,##0.00\ 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i/>
      <sz val="9.85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85" fontId="1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5" fontId="0" fillId="0" borderId="0" xfId="0" applyNumberFormat="1" applyBorder="1" applyAlignment="1">
      <alignment horizontal="right"/>
    </xf>
    <xf numFmtId="0" fontId="8" fillId="0" borderId="0" xfId="51" applyNumberFormat="1" applyFont="1" applyFill="1" applyBorder="1" applyAlignment="1" applyProtection="1">
      <alignment/>
      <protection/>
    </xf>
    <xf numFmtId="0" fontId="8" fillId="0" borderId="0" xfId="51" applyNumberFormat="1" applyFont="1" applyFill="1" applyBorder="1" applyAlignment="1" applyProtection="1">
      <alignment horizontal="center" vertical="center"/>
      <protection/>
    </xf>
    <xf numFmtId="0" fontId="8" fillId="0" borderId="0" xfId="51" applyNumberFormat="1" applyFont="1" applyFill="1" applyBorder="1" applyAlignment="1" applyProtection="1">
      <alignment vertical="center"/>
      <protection/>
    </xf>
    <xf numFmtId="0" fontId="9" fillId="0" borderId="0" xfId="51" applyFont="1" applyBorder="1" applyAlignment="1" quotePrefix="1">
      <alignment horizontal="left" vertical="center" wrapText="1"/>
      <protection/>
    </xf>
    <xf numFmtId="0" fontId="9" fillId="0" borderId="0" xfId="51" applyFont="1" applyBorder="1" applyAlignment="1" quotePrefix="1">
      <alignment horizontal="center" vertical="center"/>
      <protection/>
    </xf>
    <xf numFmtId="0" fontId="10" fillId="0" borderId="0" xfId="51" applyFont="1" applyBorder="1" applyAlignment="1" quotePrefix="1">
      <alignment horizontal="left" vertical="center" wrapText="1"/>
      <protection/>
    </xf>
    <xf numFmtId="0" fontId="11" fillId="0" borderId="0" xfId="51" applyNumberFormat="1" applyFont="1" applyFill="1" applyBorder="1" applyAlignment="1" applyProtection="1">
      <alignment horizontal="center" vertical="center"/>
      <protection/>
    </xf>
    <xf numFmtId="0" fontId="11" fillId="0" borderId="0" xfId="51" applyNumberFormat="1" applyFont="1" applyFill="1" applyBorder="1" applyAlignment="1" applyProtection="1">
      <alignment vertical="center"/>
      <protection/>
    </xf>
    <xf numFmtId="0" fontId="11" fillId="0" borderId="0" xfId="51" applyNumberFormat="1" applyFont="1" applyFill="1" applyBorder="1" applyAlignment="1" applyProtection="1">
      <alignment/>
      <protection/>
    </xf>
    <xf numFmtId="0" fontId="11" fillId="0" borderId="0" xfId="51" applyNumberFormat="1" applyFont="1" applyFill="1" applyBorder="1" applyAlignment="1" applyProtection="1" quotePrefix="1">
      <alignment horizontal="left"/>
      <protection/>
    </xf>
    <xf numFmtId="0" fontId="12" fillId="0" borderId="0" xfId="51" applyNumberFormat="1" applyFont="1" applyFill="1" applyBorder="1" applyAlignment="1" applyProtection="1">
      <alignment vertical="center"/>
      <protection/>
    </xf>
    <xf numFmtId="0" fontId="11" fillId="0" borderId="10" xfId="51" applyNumberFormat="1" applyFont="1" applyFill="1" applyBorder="1" applyAlignment="1" applyProtection="1" quotePrefix="1">
      <alignment horizontal="left" vertical="center"/>
      <protection/>
    </xf>
    <xf numFmtId="0" fontId="10" fillId="0" borderId="10" xfId="51" applyFont="1" applyBorder="1" applyAlignment="1" quotePrefix="1">
      <alignment horizontal="center" vertical="center" wrapText="1"/>
      <protection/>
    </xf>
    <xf numFmtId="0" fontId="10" fillId="0" borderId="10" xfId="51" applyFont="1" applyBorder="1" applyAlignment="1" quotePrefix="1">
      <alignment horizontal="left" vertical="center" wrapText="1"/>
      <protection/>
    </xf>
    <xf numFmtId="0" fontId="13" fillId="0" borderId="0" xfId="51" applyNumberFormat="1" applyFont="1" applyFill="1" applyBorder="1" applyAlignment="1" applyProtection="1">
      <alignment/>
      <protection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vertical="center"/>
      <protection/>
    </xf>
    <xf numFmtId="0" fontId="10" fillId="0" borderId="0" xfId="51" applyFont="1" applyBorder="1" applyAlignment="1">
      <alignment vertical="center"/>
      <protection/>
    </xf>
    <xf numFmtId="0" fontId="16" fillId="0" borderId="0" xfId="51" applyNumberFormat="1" applyFont="1" applyFill="1" applyBorder="1" applyAlignment="1" applyProtection="1" quotePrefix="1">
      <alignment horizontal="center" vertical="center"/>
      <protection/>
    </xf>
    <xf numFmtId="3" fontId="11" fillId="0" borderId="0" xfId="51" applyNumberFormat="1" applyFont="1" applyFill="1" applyBorder="1" applyAlignment="1" applyProtection="1">
      <alignment/>
      <protection/>
    </xf>
    <xf numFmtId="3" fontId="8" fillId="0" borderId="0" xfId="51" applyNumberFormat="1" applyFont="1" applyFill="1" applyBorder="1" applyAlignment="1" applyProtection="1">
      <alignment horizontal="left"/>
      <protection/>
    </xf>
    <xf numFmtId="0" fontId="8" fillId="0" borderId="0" xfId="51" applyNumberFormat="1" applyFont="1" applyFill="1" applyBorder="1" applyAlignment="1" applyProtection="1" quotePrefix="1">
      <alignment horizontal="center" vertical="center"/>
      <protection/>
    </xf>
    <xf numFmtId="3" fontId="11" fillId="0" borderId="0" xfId="51" applyNumberFormat="1" applyFont="1" applyFill="1" applyBorder="1" applyAlignment="1" applyProtection="1" quotePrefix="1">
      <alignment horizontal="left"/>
      <protection/>
    </xf>
    <xf numFmtId="0" fontId="15" fillId="0" borderId="0" xfId="51" applyFont="1" applyBorder="1" applyAlignment="1" quotePrefix="1">
      <alignment horizontal="center" vertical="center"/>
      <protection/>
    </xf>
    <xf numFmtId="3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1" applyFont="1" applyBorder="1" applyAlignment="1" quotePrefix="1">
      <alignment horizontal="left" vertical="center"/>
      <protection/>
    </xf>
    <xf numFmtId="0" fontId="10" fillId="0" borderId="0" xfId="51" applyFont="1" applyBorder="1" applyAlignment="1" quotePrefix="1">
      <alignment horizontal="left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8" fillId="0" borderId="0" xfId="51" applyNumberFormat="1" applyFont="1" applyFill="1" applyBorder="1" applyAlignment="1" applyProtection="1">
      <alignment vertical="center" wrapText="1"/>
      <protection/>
    </xf>
    <xf numFmtId="0" fontId="12" fillId="0" borderId="0" xfId="51" applyFont="1" applyBorder="1" applyAlignment="1" quotePrefix="1">
      <alignment horizontal="left" vertical="center"/>
      <protection/>
    </xf>
    <xf numFmtId="3" fontId="16" fillId="0" borderId="0" xfId="51" applyNumberFormat="1" applyFont="1" applyFill="1" applyBorder="1" applyAlignment="1" applyProtection="1">
      <alignment/>
      <protection/>
    </xf>
    <xf numFmtId="3" fontId="11" fillId="0" borderId="0" xfId="51" applyNumberFormat="1" applyFont="1" applyFill="1" applyBorder="1" applyAlignment="1" applyProtection="1" quotePrefix="1">
      <alignment horizontal="left" wrapText="1"/>
      <protection/>
    </xf>
    <xf numFmtId="3" fontId="8" fillId="0" borderId="0" xfId="51" applyNumberFormat="1" applyFont="1" applyFill="1" applyBorder="1" applyAlignment="1" applyProtection="1">
      <alignment/>
      <protection/>
    </xf>
    <xf numFmtId="0" fontId="17" fillId="0" borderId="0" xfId="51" applyFont="1" applyBorder="1" applyAlignment="1">
      <alignment horizontal="center" vertical="center"/>
      <protection/>
    </xf>
    <xf numFmtId="0" fontId="15" fillId="0" borderId="0" xfId="51" applyFont="1" applyBorder="1" applyAlignment="1" quotePrefix="1">
      <alignment horizontal="left" vertical="center"/>
      <protection/>
    </xf>
    <xf numFmtId="0" fontId="0" fillId="0" borderId="0" xfId="51" applyFont="1">
      <alignment/>
      <protection/>
    </xf>
    <xf numFmtId="1" fontId="1" fillId="0" borderId="11" xfId="51" applyNumberFormat="1" applyFont="1" applyBorder="1" applyAlignment="1">
      <alignment wrapText="1"/>
      <protection/>
    </xf>
    <xf numFmtId="3" fontId="0" fillId="0" borderId="12" xfId="51" applyNumberFormat="1" applyFont="1" applyBorder="1">
      <alignment/>
      <protection/>
    </xf>
    <xf numFmtId="1" fontId="1" fillId="0" borderId="13" xfId="51" applyNumberFormat="1" applyFont="1" applyFill="1" applyBorder="1" applyAlignment="1">
      <alignment horizontal="right" vertical="top" wrapText="1"/>
      <protection/>
    </xf>
    <xf numFmtId="0" fontId="0" fillId="0" borderId="0" xfId="51" applyFont="1" applyAlignment="1">
      <alignment horizontal="right"/>
      <protection/>
    </xf>
    <xf numFmtId="0" fontId="8" fillId="0" borderId="0" xfId="51" applyNumberFormat="1" applyFont="1" applyFill="1" applyBorder="1" applyAlignment="1" applyProtection="1">
      <alignment horizontal="left" vertical="center" wrapText="1"/>
      <protection/>
    </xf>
    <xf numFmtId="0" fontId="8" fillId="0" borderId="0" xfId="51" applyNumberFormat="1" applyFont="1" applyFill="1" applyBorder="1" applyAlignment="1" applyProtection="1">
      <alignment horizontal="center" vertical="center" wrapText="1"/>
      <protection/>
    </xf>
    <xf numFmtId="4" fontId="0" fillId="0" borderId="14" xfId="51" applyNumberFormat="1" applyFont="1" applyBorder="1">
      <alignment/>
      <protection/>
    </xf>
    <xf numFmtId="3" fontId="0" fillId="0" borderId="14" xfId="51" applyNumberFormat="1" applyFont="1" applyBorder="1">
      <alignment/>
      <protection/>
    </xf>
    <xf numFmtId="180" fontId="0" fillId="0" borderId="14" xfId="51" applyNumberFormat="1" applyFont="1" applyBorder="1">
      <alignment/>
      <protection/>
    </xf>
    <xf numFmtId="1" fontId="0" fillId="0" borderId="15" xfId="51" applyNumberFormat="1" applyFont="1" applyBorder="1" applyAlignment="1">
      <alignment wrapText="1"/>
      <protection/>
    </xf>
    <xf numFmtId="1" fontId="0" fillId="0" borderId="16" xfId="51" applyNumberFormat="1" applyFont="1" applyBorder="1" applyAlignment="1">
      <alignment horizontal="left" wrapText="1"/>
      <protection/>
    </xf>
    <xf numFmtId="174" fontId="0" fillId="0" borderId="14" xfId="51" applyNumberFormat="1" applyFont="1" applyBorder="1" applyAlignment="1">
      <alignment horizontal="center" vertical="center" wrapText="1"/>
      <protection/>
    </xf>
    <xf numFmtId="3" fontId="0" fillId="0" borderId="14" xfId="51" applyNumberFormat="1" applyFont="1" applyBorder="1" applyAlignment="1">
      <alignment horizontal="center" vertical="center" wrapText="1"/>
      <protection/>
    </xf>
    <xf numFmtId="180" fontId="0" fillId="0" borderId="14" xfId="51" applyNumberFormat="1" applyFont="1" applyBorder="1" applyAlignment="1">
      <alignment horizontal="center" wrapText="1"/>
      <protection/>
    </xf>
    <xf numFmtId="0" fontId="1" fillId="0" borderId="17" xfId="51" applyFont="1" applyBorder="1" applyAlignment="1">
      <alignment vertical="center" wrapText="1"/>
      <protection/>
    </xf>
    <xf numFmtId="0" fontId="1" fillId="0" borderId="18" xfId="51" applyFont="1" applyBorder="1" applyAlignment="1">
      <alignment vertical="center" wrapText="1"/>
      <protection/>
    </xf>
    <xf numFmtId="0" fontId="1" fillId="0" borderId="19" xfId="51" applyFont="1" applyBorder="1" applyAlignment="1">
      <alignment vertical="center" wrapText="1"/>
      <protection/>
    </xf>
    <xf numFmtId="1" fontId="1" fillId="33" borderId="16" xfId="51" applyNumberFormat="1" applyFont="1" applyFill="1" applyBorder="1" applyAlignment="1">
      <alignment horizontal="left" wrapText="1"/>
      <protection/>
    </xf>
    <xf numFmtId="1" fontId="1" fillId="33" borderId="13" xfId="51" applyNumberFormat="1" applyFont="1" applyFill="1" applyBorder="1" applyAlignment="1">
      <alignment horizontal="right" vertical="top" wrapText="1"/>
      <protection/>
    </xf>
    <xf numFmtId="1" fontId="0" fillId="0" borderId="0" xfId="51" applyNumberFormat="1" applyFont="1" applyAlignment="1">
      <alignment wrapText="1"/>
      <protection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5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0" fillId="34" borderId="0" xfId="51" applyNumberFormat="1" applyFont="1" applyFill="1" applyBorder="1" applyAlignment="1" applyProtection="1">
      <alignment/>
      <protection/>
    </xf>
    <xf numFmtId="0" fontId="20" fillId="34" borderId="0" xfId="51" applyNumberFormat="1" applyFont="1" applyFill="1" applyBorder="1" applyAlignment="1" applyProtection="1">
      <alignment wrapText="1"/>
      <protection/>
    </xf>
    <xf numFmtId="0" fontId="21" fillId="34" borderId="0" xfId="51" applyNumberFormat="1" applyFont="1" applyFill="1" applyBorder="1" applyAlignment="1" applyProtection="1">
      <alignment horizontal="center"/>
      <protection/>
    </xf>
    <xf numFmtId="0" fontId="8" fillId="0" borderId="0" xfId="51" applyNumberFormat="1" applyFont="1" applyFill="1" applyBorder="1" applyAlignment="1" applyProtection="1">
      <alignment wrapText="1"/>
      <protection/>
    </xf>
    <xf numFmtId="0" fontId="11" fillId="0" borderId="0" xfId="51" applyNumberFormat="1" applyFont="1" applyFill="1" applyBorder="1" applyAlignment="1" applyProtection="1">
      <alignment horizontal="center"/>
      <protection/>
    </xf>
    <xf numFmtId="185" fontId="8" fillId="0" borderId="0" xfId="51" applyNumberFormat="1" applyFont="1" applyFill="1" applyBorder="1" applyAlignment="1" applyProtection="1">
      <alignment/>
      <protection/>
    </xf>
    <xf numFmtId="0" fontId="8" fillId="0" borderId="0" xfId="51" applyNumberFormat="1" applyFont="1" applyFill="1" applyBorder="1" applyAlignment="1" applyProtection="1">
      <alignment horizontal="center"/>
      <protection/>
    </xf>
    <xf numFmtId="185" fontId="11" fillId="0" borderId="0" xfId="51" applyNumberFormat="1" applyFont="1" applyFill="1" applyBorder="1" applyAlignment="1" applyProtection="1">
      <alignment/>
      <protection/>
    </xf>
    <xf numFmtId="0" fontId="11" fillId="0" borderId="0" xfId="51" applyNumberFormat="1" applyFont="1" applyFill="1" applyBorder="1" applyAlignment="1" applyProtection="1">
      <alignment wrapText="1"/>
      <protection/>
    </xf>
    <xf numFmtId="0" fontId="11" fillId="0" borderId="0" xfId="51" applyNumberFormat="1" applyFont="1" applyFill="1" applyBorder="1" applyAlignment="1" applyProtection="1">
      <alignment horizontal="left"/>
      <protection/>
    </xf>
    <xf numFmtId="185" fontId="8" fillId="0" borderId="10" xfId="51" applyNumberFormat="1" applyFont="1" applyFill="1" applyBorder="1" applyAlignment="1" applyProtection="1">
      <alignment/>
      <protection/>
    </xf>
    <xf numFmtId="0" fontId="20" fillId="0" borderId="10" xfId="51" applyNumberFormat="1" applyFont="1" applyFill="1" applyBorder="1" applyAlignment="1" applyProtection="1">
      <alignment wrapText="1"/>
      <protection/>
    </xf>
    <xf numFmtId="0" fontId="20" fillId="0" borderId="20" xfId="51" applyNumberFormat="1" applyFont="1" applyFill="1" applyBorder="1" applyAlignment="1" applyProtection="1">
      <alignment horizontal="center"/>
      <protection/>
    </xf>
    <xf numFmtId="0" fontId="8" fillId="0" borderId="14" xfId="51" applyNumberFormat="1" applyFont="1" applyFill="1" applyBorder="1" applyAlignment="1" applyProtection="1">
      <alignment/>
      <protection/>
    </xf>
    <xf numFmtId="185" fontId="8" fillId="0" borderId="14" xfId="51" applyNumberFormat="1" applyFont="1" applyFill="1" applyBorder="1" applyAlignment="1" applyProtection="1">
      <alignment/>
      <protection/>
    </xf>
    <xf numFmtId="2" fontId="8" fillId="0" borderId="14" xfId="51" applyNumberFormat="1" applyFont="1" applyFill="1" applyBorder="1" applyAlignment="1" applyProtection="1">
      <alignment/>
      <protection/>
    </xf>
    <xf numFmtId="185" fontId="11" fillId="0" borderId="14" xfId="51" applyNumberFormat="1" applyFont="1" applyFill="1" applyBorder="1" applyAlignment="1" applyProtection="1">
      <alignment/>
      <protection/>
    </xf>
    <xf numFmtId="0" fontId="21" fillId="0" borderId="0" xfId="51" applyNumberFormat="1" applyFont="1" applyFill="1" applyBorder="1" applyAlignment="1" applyProtection="1">
      <alignment horizontal="center"/>
      <protection/>
    </xf>
    <xf numFmtId="0" fontId="11" fillId="0" borderId="14" xfId="51" applyNumberFormat="1" applyFont="1" applyFill="1" applyBorder="1" applyAlignment="1" applyProtection="1">
      <alignment/>
      <protection/>
    </xf>
    <xf numFmtId="0" fontId="11" fillId="34" borderId="14" xfId="51" applyNumberFormat="1" applyFont="1" applyFill="1" applyBorder="1" applyAlignment="1" applyProtection="1">
      <alignment horizontal="center" vertical="center" wrapText="1"/>
      <protection/>
    </xf>
    <xf numFmtId="0" fontId="22" fillId="34" borderId="14" xfId="51" applyNumberFormat="1" applyFont="1" applyFill="1" applyBorder="1" applyAlignment="1" applyProtection="1">
      <alignment horizontal="center" vertical="center" wrapText="1"/>
      <protection/>
    </xf>
    <xf numFmtId="0" fontId="22" fillId="34" borderId="10" xfId="51" applyNumberFormat="1" applyFont="1" applyFill="1" applyBorder="1" applyAlignment="1" applyProtection="1">
      <alignment horizontal="center" vertical="center" wrapText="1"/>
      <protection/>
    </xf>
    <xf numFmtId="0" fontId="20" fillId="34" borderId="14" xfId="51" applyNumberFormat="1" applyFont="1" applyFill="1" applyBorder="1" applyAlignment="1" applyProtection="1">
      <alignment horizontal="center"/>
      <protection/>
    </xf>
    <xf numFmtId="0" fontId="23" fillId="0" borderId="0" xfId="51" applyNumberFormat="1" applyFont="1" applyFill="1" applyBorder="1" applyAlignment="1" applyProtection="1">
      <alignment wrapText="1"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18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182" fontId="0" fillId="0" borderId="0" xfId="52" applyNumberFormat="1">
      <alignment/>
      <protection/>
    </xf>
    <xf numFmtId="182" fontId="0" fillId="0" borderId="0" xfId="52" applyNumberFormat="1" applyBorder="1">
      <alignment/>
      <protection/>
    </xf>
    <xf numFmtId="0" fontId="0" fillId="0" borderId="0" xfId="52" applyFill="1" applyBorder="1">
      <alignment/>
      <protection/>
    </xf>
    <xf numFmtId="182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185" fontId="0" fillId="0" borderId="0" xfId="52" applyNumberFormat="1" applyBorder="1">
      <alignment/>
      <protection/>
    </xf>
    <xf numFmtId="185" fontId="0" fillId="0" borderId="0" xfId="52" applyNumberFormat="1">
      <alignment/>
      <protection/>
    </xf>
    <xf numFmtId="4" fontId="0" fillId="0" borderId="0" xfId="52" applyNumberFormat="1" applyBorder="1">
      <alignment/>
      <protection/>
    </xf>
    <xf numFmtId="4" fontId="0" fillId="0" borderId="0" xfId="52" applyNumberFormat="1">
      <alignment/>
      <protection/>
    </xf>
    <xf numFmtId="182" fontId="0" fillId="0" borderId="10" xfId="52" applyNumberFormat="1" applyBorder="1" applyAlignment="1">
      <alignment horizontal="center"/>
      <protection/>
    </xf>
    <xf numFmtId="182" fontId="0" fillId="0" borderId="21" xfId="52" applyNumberFormat="1" applyBorder="1" applyAlignment="1">
      <alignment horizontal="center"/>
      <protection/>
    </xf>
    <xf numFmtId="0" fontId="0" fillId="0" borderId="21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0" xfId="52" applyBorder="1" applyAlignment="1">
      <alignment horizontal="center"/>
      <protection/>
    </xf>
    <xf numFmtId="185" fontId="0" fillId="0" borderId="0" xfId="52" applyNumberFormat="1" applyFill="1" applyBorder="1">
      <alignment/>
      <protection/>
    </xf>
    <xf numFmtId="182" fontId="0" fillId="0" borderId="0" xfId="52" applyNumberFormat="1" applyFill="1" applyBorder="1">
      <alignment/>
      <protection/>
    </xf>
    <xf numFmtId="182" fontId="1" fillId="0" borderId="0" xfId="52" applyNumberFormat="1" applyFont="1" applyBorder="1">
      <alignment/>
      <protection/>
    </xf>
    <xf numFmtId="185" fontId="1" fillId="0" borderId="0" xfId="52" applyNumberFormat="1" applyFont="1" applyBorder="1">
      <alignment/>
      <protection/>
    </xf>
    <xf numFmtId="186" fontId="0" fillId="0" borderId="0" xfId="52" applyNumberFormat="1">
      <alignment/>
      <protection/>
    </xf>
    <xf numFmtId="186" fontId="1" fillId="0" borderId="0" xfId="52" applyNumberFormat="1" applyFont="1">
      <alignment/>
      <protection/>
    </xf>
    <xf numFmtId="182" fontId="1" fillId="0" borderId="22" xfId="52" applyNumberFormat="1" applyFont="1" applyBorder="1">
      <alignment/>
      <protection/>
    </xf>
    <xf numFmtId="0" fontId="1" fillId="0" borderId="22" xfId="52" applyFont="1" applyBorder="1">
      <alignment/>
      <protection/>
    </xf>
    <xf numFmtId="0" fontId="1" fillId="0" borderId="23" xfId="52" applyFont="1" applyBorder="1">
      <alignment/>
      <protection/>
    </xf>
    <xf numFmtId="182" fontId="1" fillId="0" borderId="24" xfId="52" applyNumberFormat="1" applyFont="1" applyBorder="1">
      <alignment/>
      <protection/>
    </xf>
    <xf numFmtId="182" fontId="1" fillId="0" borderId="25" xfId="52" applyNumberFormat="1" applyFont="1" applyBorder="1">
      <alignment/>
      <protection/>
    </xf>
    <xf numFmtId="0" fontId="1" fillId="0" borderId="25" xfId="52" applyFont="1" applyBorder="1">
      <alignment/>
      <protection/>
    </xf>
    <xf numFmtId="0" fontId="1" fillId="0" borderId="26" xfId="52" applyFont="1" applyBorder="1">
      <alignment/>
      <protection/>
    </xf>
    <xf numFmtId="185" fontId="1" fillId="0" borderId="0" xfId="52" applyNumberFormat="1" applyFont="1">
      <alignment/>
      <protection/>
    </xf>
    <xf numFmtId="0" fontId="0" fillId="0" borderId="0" xfId="52" applyFont="1" applyFill="1" applyBorder="1">
      <alignment/>
      <protection/>
    </xf>
    <xf numFmtId="182" fontId="0" fillId="0" borderId="20" xfId="52" applyNumberFormat="1" applyBorder="1" applyAlignment="1">
      <alignment horizontal="center"/>
      <protection/>
    </xf>
    <xf numFmtId="182" fontId="0" fillId="0" borderId="14" xfId="52" applyNumberFormat="1" applyBorder="1" applyAlignment="1">
      <alignment horizontal="center"/>
      <protection/>
    </xf>
    <xf numFmtId="4" fontId="0" fillId="0" borderId="0" xfId="52" applyNumberFormat="1" applyFill="1" applyBorder="1">
      <alignment/>
      <protection/>
    </xf>
    <xf numFmtId="0" fontId="0" fillId="0" borderId="0" xfId="52" applyFont="1" applyBorder="1">
      <alignment/>
      <protection/>
    </xf>
    <xf numFmtId="2" fontId="0" fillId="0" borderId="0" xfId="52" applyNumberFormat="1" applyBorder="1">
      <alignment/>
      <protection/>
    </xf>
    <xf numFmtId="0" fontId="0" fillId="0" borderId="0" xfId="52" applyFont="1">
      <alignment/>
      <protection/>
    </xf>
    <xf numFmtId="2" fontId="1" fillId="0" borderId="0" xfId="52" applyNumberFormat="1" applyFont="1">
      <alignment/>
      <protection/>
    </xf>
    <xf numFmtId="2" fontId="0" fillId="0" borderId="0" xfId="52" applyNumberFormat="1">
      <alignment/>
      <protection/>
    </xf>
    <xf numFmtId="186" fontId="0" fillId="0" borderId="0" xfId="52" applyNumberFormat="1" applyBorder="1">
      <alignment/>
      <protection/>
    </xf>
    <xf numFmtId="0" fontId="5" fillId="0" borderId="0" xfId="52" applyFont="1">
      <alignment/>
      <protection/>
    </xf>
    <xf numFmtId="182" fontId="0" fillId="0" borderId="0" xfId="52" applyNumberFormat="1" applyFont="1">
      <alignment/>
      <protection/>
    </xf>
    <xf numFmtId="185" fontId="0" fillId="0" borderId="0" xfId="52" applyNumberFormat="1" applyFont="1">
      <alignment/>
      <protection/>
    </xf>
    <xf numFmtId="182" fontId="0" fillId="0" borderId="0" xfId="52" applyNumberFormat="1" applyBorder="1" applyAlignment="1">
      <alignment horizontal="right"/>
      <protection/>
    </xf>
    <xf numFmtId="185" fontId="0" fillId="0" borderId="0" xfId="52" applyNumberFormat="1" applyBorder="1" applyAlignment="1">
      <alignment horizontal="right"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185" fontId="0" fillId="0" borderId="0" xfId="52" applyNumberFormat="1" applyFont="1" applyBorder="1">
      <alignment/>
      <protection/>
    </xf>
    <xf numFmtId="182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0" fontId="1" fillId="0" borderId="20" xfId="52" applyFont="1" applyBorder="1">
      <alignment/>
      <protection/>
    </xf>
    <xf numFmtId="182" fontId="0" fillId="0" borderId="0" xfId="52" applyNumberFormat="1" applyBorder="1" applyAlignment="1">
      <alignment horizontal="center"/>
      <protection/>
    </xf>
    <xf numFmtId="182" fontId="1" fillId="0" borderId="0" xfId="52" applyNumberFormat="1" applyFont="1" applyFill="1" applyBorder="1">
      <alignment/>
      <protection/>
    </xf>
    <xf numFmtId="0" fontId="6" fillId="0" borderId="0" xfId="52" applyFont="1">
      <alignment/>
      <protection/>
    </xf>
    <xf numFmtId="172" fontId="0" fillId="0" borderId="0" xfId="52" applyNumberFormat="1">
      <alignment/>
      <protection/>
    </xf>
    <xf numFmtId="0" fontId="0" fillId="0" borderId="0" xfId="52" applyFont="1">
      <alignment/>
      <protection/>
    </xf>
    <xf numFmtId="184" fontId="0" fillId="0" borderId="0" xfId="52" applyNumberFormat="1" applyBorder="1" applyAlignment="1">
      <alignment horizontal="center"/>
      <protection/>
    </xf>
    <xf numFmtId="186" fontId="1" fillId="0" borderId="0" xfId="52" applyNumberFormat="1" applyFont="1" applyBorder="1">
      <alignment/>
      <protection/>
    </xf>
    <xf numFmtId="182" fontId="0" fillId="0" borderId="0" xfId="52" applyNumberFormat="1" applyFont="1" applyBorder="1">
      <alignment/>
      <protection/>
    </xf>
    <xf numFmtId="4" fontId="1" fillId="0" borderId="0" xfId="52" applyNumberFormat="1" applyFont="1">
      <alignment/>
      <protection/>
    </xf>
    <xf numFmtId="0" fontId="0" fillId="0" borderId="14" xfId="52" applyBorder="1" applyAlignment="1">
      <alignment horizontal="center"/>
      <protection/>
    </xf>
    <xf numFmtId="0" fontId="0" fillId="0" borderId="27" xfId="52" applyBorder="1">
      <alignment/>
      <protection/>
    </xf>
    <xf numFmtId="0" fontId="0" fillId="0" borderId="28" xfId="52" applyBorder="1">
      <alignment/>
      <protection/>
    </xf>
    <xf numFmtId="0" fontId="0" fillId="0" borderId="29" xfId="52" applyBorder="1">
      <alignment/>
      <protection/>
    </xf>
    <xf numFmtId="0" fontId="0" fillId="0" borderId="28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28" xfId="52" applyBorder="1" applyAlignment="1">
      <alignment horizontal="center"/>
      <protection/>
    </xf>
    <xf numFmtId="0" fontId="0" fillId="0" borderId="26" xfId="52" applyBorder="1">
      <alignment/>
      <protection/>
    </xf>
    <xf numFmtId="0" fontId="0" fillId="0" borderId="30" xfId="52" applyFill="1" applyBorder="1" applyAlignment="1">
      <alignment horizontal="center"/>
      <protection/>
    </xf>
    <xf numFmtId="0" fontId="0" fillId="0" borderId="30" xfId="52" applyBorder="1" applyAlignment="1">
      <alignment horizontal="center"/>
      <protection/>
    </xf>
    <xf numFmtId="0" fontId="0" fillId="0" borderId="30" xfId="52" applyBorder="1">
      <alignment/>
      <protection/>
    </xf>
    <xf numFmtId="4" fontId="0" fillId="0" borderId="14" xfId="51" applyNumberFormat="1" applyFont="1" applyBorder="1" applyAlignment="1">
      <alignment horizontal="right" vertical="center" wrapText="1"/>
      <protection/>
    </xf>
    <xf numFmtId="2" fontId="11" fillId="0" borderId="14" xfId="51" applyNumberFormat="1" applyFont="1" applyFill="1" applyBorder="1" applyAlignment="1" applyProtection="1">
      <alignment/>
      <protection/>
    </xf>
    <xf numFmtId="3" fontId="0" fillId="0" borderId="11" xfId="51" applyNumberFormat="1" applyFont="1" applyBorder="1">
      <alignment/>
      <protection/>
    </xf>
    <xf numFmtId="0" fontId="0" fillId="0" borderId="0" xfId="52" applyAlignment="1">
      <alignment horizontal="right"/>
      <protection/>
    </xf>
    <xf numFmtId="0" fontId="0" fillId="0" borderId="0" xfId="0" applyAlignment="1">
      <alignment horizontal="right"/>
    </xf>
    <xf numFmtId="0" fontId="0" fillId="0" borderId="14" xfId="51" applyFont="1" applyBorder="1" applyAlignment="1">
      <alignment horizontal="left"/>
      <protection/>
    </xf>
    <xf numFmtId="1" fontId="0" fillId="0" borderId="14" xfId="51" applyNumberFormat="1" applyFont="1" applyBorder="1" applyAlignment="1">
      <alignment horizontal="left" wrapText="1"/>
      <protection/>
    </xf>
    <xf numFmtId="1" fontId="0" fillId="0" borderId="14" xfId="51" applyNumberFormat="1" applyFont="1" applyBorder="1" applyAlignment="1">
      <alignment wrapText="1"/>
      <protection/>
    </xf>
    <xf numFmtId="1" fontId="1" fillId="0" borderId="16" xfId="51" applyNumberFormat="1" applyFont="1" applyFill="1" applyBorder="1" applyAlignment="1">
      <alignment horizontal="left" wrapText="1"/>
      <protection/>
    </xf>
    <xf numFmtId="0" fontId="0" fillId="0" borderId="20" xfId="51" applyFont="1" applyBorder="1" applyAlignment="1">
      <alignment horizontal="left"/>
      <protection/>
    </xf>
    <xf numFmtId="1" fontId="0" fillId="0" borderId="20" xfId="51" applyNumberFormat="1" applyFont="1" applyBorder="1" applyAlignment="1">
      <alignment horizontal="left" wrapText="1"/>
      <protection/>
    </xf>
    <xf numFmtId="3" fontId="0" fillId="0" borderId="14" xfId="51" applyNumberFormat="1" applyFont="1" applyBorder="1" applyAlignment="1">
      <alignment horizontal="center" wrapText="1"/>
      <protection/>
    </xf>
    <xf numFmtId="3" fontId="0" fillId="0" borderId="14" xfId="51" applyNumberFormat="1" applyFont="1" applyBorder="1" applyAlignment="1">
      <alignment horizontal="right" vertical="center" wrapText="1"/>
      <protection/>
    </xf>
    <xf numFmtId="1" fontId="1" fillId="0" borderId="31" xfId="51" applyNumberFormat="1" applyFont="1" applyBorder="1" applyAlignment="1">
      <alignment wrapText="1"/>
      <protection/>
    </xf>
    <xf numFmtId="3" fontId="0" fillId="0" borderId="30" xfId="51" applyNumberFormat="1" applyFont="1" applyBorder="1">
      <alignment/>
      <protection/>
    </xf>
    <xf numFmtId="180" fontId="0" fillId="0" borderId="30" xfId="51" applyNumberFormat="1" applyFont="1" applyBorder="1">
      <alignment/>
      <protection/>
    </xf>
    <xf numFmtId="4" fontId="0" fillId="0" borderId="30" xfId="51" applyNumberFormat="1" applyFont="1" applyBorder="1">
      <alignment/>
      <protection/>
    </xf>
    <xf numFmtId="4" fontId="0" fillId="0" borderId="12" xfId="51" applyNumberFormat="1" applyFont="1" applyBorder="1">
      <alignment/>
      <protection/>
    </xf>
    <xf numFmtId="4" fontId="0" fillId="0" borderId="11" xfId="51" applyNumberFormat="1" applyFont="1" applyBorder="1">
      <alignment/>
      <protection/>
    </xf>
    <xf numFmtId="0" fontId="0" fillId="0" borderId="30" xfId="51" applyFont="1" applyBorder="1" applyAlignment="1">
      <alignment horizontal="left"/>
      <protection/>
    </xf>
    <xf numFmtId="185" fontId="11" fillId="0" borderId="21" xfId="51" applyNumberFormat="1" applyFont="1" applyFill="1" applyBorder="1" applyAlignment="1" applyProtection="1">
      <alignment/>
      <protection/>
    </xf>
    <xf numFmtId="185" fontId="8" fillId="0" borderId="21" xfId="51" applyNumberFormat="1" applyFont="1" applyFill="1" applyBorder="1" applyAlignment="1" applyProtection="1">
      <alignment/>
      <protection/>
    </xf>
    <xf numFmtId="0" fontId="21" fillId="0" borderId="14" xfId="51" applyNumberFormat="1" applyFont="1" applyFill="1" applyBorder="1" applyAlignment="1" applyProtection="1">
      <alignment horizontal="center"/>
      <protection/>
    </xf>
    <xf numFmtId="0" fontId="21" fillId="0" borderId="14" xfId="51" applyNumberFormat="1" applyFont="1" applyFill="1" applyBorder="1" applyAlignment="1" applyProtection="1">
      <alignment wrapText="1"/>
      <protection/>
    </xf>
    <xf numFmtId="0" fontId="21" fillId="0" borderId="14" xfId="51" applyNumberFormat="1" applyFont="1" applyFill="1" applyBorder="1" applyAlignment="1" applyProtection="1">
      <alignment horizontal="left"/>
      <protection/>
    </xf>
    <xf numFmtId="0" fontId="20" fillId="0" borderId="14" xfId="51" applyNumberFormat="1" applyFont="1" applyFill="1" applyBorder="1" applyAlignment="1" applyProtection="1">
      <alignment horizontal="center"/>
      <protection/>
    </xf>
    <xf numFmtId="0" fontId="20" fillId="0" borderId="14" xfId="51" applyNumberFormat="1" applyFont="1" applyFill="1" applyBorder="1" applyAlignment="1" applyProtection="1">
      <alignment wrapText="1"/>
      <protection/>
    </xf>
    <xf numFmtId="0" fontId="20" fillId="34" borderId="14" xfId="51" applyNumberFormat="1" applyFont="1" applyFill="1" applyBorder="1" applyAlignment="1" applyProtection="1">
      <alignment vertical="top" wrapText="1"/>
      <protection/>
    </xf>
    <xf numFmtId="0" fontId="20" fillId="0" borderId="14" xfId="51" applyNumberFormat="1" applyFont="1" applyFill="1" applyBorder="1" applyAlignment="1" applyProtection="1">
      <alignment/>
      <protection/>
    </xf>
    <xf numFmtId="0" fontId="11" fillId="0" borderId="14" xfId="51" applyNumberFormat="1" applyFont="1" applyFill="1" applyBorder="1" applyAlignment="1" applyProtection="1">
      <alignment horizontal="center"/>
      <protection/>
    </xf>
    <xf numFmtId="0" fontId="8" fillId="0" borderId="14" xfId="51" applyNumberFormat="1" applyFont="1" applyFill="1" applyBorder="1" applyAlignment="1" applyProtection="1">
      <alignment horizontal="center" wrapText="1"/>
      <protection/>
    </xf>
    <xf numFmtId="185" fontId="8" fillId="0" borderId="14" xfId="51" applyNumberFormat="1" applyFont="1" applyFill="1" applyBorder="1" applyAlignment="1" applyProtection="1">
      <alignment horizontal="center"/>
      <protection/>
    </xf>
    <xf numFmtId="0" fontId="8" fillId="0" borderId="14" xfId="51" applyNumberFormat="1" applyFont="1" applyFill="1" applyBorder="1" applyAlignment="1" applyProtection="1">
      <alignment horizontal="center"/>
      <protection/>
    </xf>
    <xf numFmtId="0" fontId="7" fillId="0" borderId="0" xfId="51">
      <alignment/>
      <protection/>
    </xf>
    <xf numFmtId="0" fontId="14" fillId="0" borderId="0" xfId="51" applyNumberFormat="1" applyFont="1" applyFill="1" applyBorder="1" applyAlignment="1" applyProtection="1">
      <alignment horizontal="center" vertical="center" wrapText="1"/>
      <protection/>
    </xf>
    <xf numFmtId="4" fontId="1" fillId="0" borderId="12" xfId="51" applyNumberFormat="1" applyFont="1" applyBorder="1" applyAlignment="1">
      <alignment horizontal="center"/>
      <protection/>
    </xf>
    <xf numFmtId="4" fontId="1" fillId="0" borderId="32" xfId="51" applyNumberFormat="1" applyFont="1" applyBorder="1" applyAlignment="1">
      <alignment horizontal="center"/>
      <protection/>
    </xf>
    <xf numFmtId="4" fontId="1" fillId="0" borderId="33" xfId="51" applyNumberFormat="1" applyFont="1" applyBorder="1" applyAlignment="1">
      <alignment horizont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8" fillId="0" borderId="32" xfId="51" applyFont="1" applyFill="1" applyBorder="1" applyAlignment="1">
      <alignment horizontal="center" vertical="center"/>
      <protection/>
    </xf>
    <xf numFmtId="0" fontId="18" fillId="0" borderId="33" xfId="51" applyFont="1" applyFill="1" applyBorder="1" applyAlignment="1">
      <alignment horizontal="center" vertical="center"/>
      <protection/>
    </xf>
    <xf numFmtId="3" fontId="1" fillId="0" borderId="12" xfId="51" applyNumberFormat="1" applyFont="1" applyBorder="1" applyAlignment="1">
      <alignment horizontal="center"/>
      <protection/>
    </xf>
    <xf numFmtId="3" fontId="1" fillId="0" borderId="32" xfId="51" applyNumberFormat="1" applyFont="1" applyBorder="1" applyAlignment="1">
      <alignment horizontal="center"/>
      <protection/>
    </xf>
    <xf numFmtId="3" fontId="1" fillId="0" borderId="34" xfId="51" applyNumberFormat="1" applyFont="1" applyBorder="1" applyAlignment="1">
      <alignment horizontal="center"/>
      <protection/>
    </xf>
    <xf numFmtId="0" fontId="14" fillId="0" borderId="22" xfId="51" applyNumberFormat="1" applyFont="1" applyFill="1" applyBorder="1" applyAlignment="1" applyProtection="1" quotePrefix="1">
      <alignment horizontal="left" wrapText="1"/>
      <protection/>
    </xf>
    <xf numFmtId="0" fontId="13" fillId="0" borderId="22" xfId="51" applyNumberFormat="1" applyFont="1" applyFill="1" applyBorder="1" applyAlignment="1" applyProtection="1">
      <alignment wrapText="1"/>
      <protection/>
    </xf>
    <xf numFmtId="3" fontId="1" fillId="0" borderId="33" xfId="51" applyNumberFormat="1" applyFont="1" applyBorder="1" applyAlignment="1">
      <alignment horizontal="center"/>
      <protection/>
    </xf>
    <xf numFmtId="0" fontId="14" fillId="0" borderId="22" xfId="51" applyNumberFormat="1" applyFont="1" applyFill="1" applyBorder="1" applyAlignment="1" applyProtection="1">
      <alignment horizontal="center" vertical="center"/>
      <protection/>
    </xf>
    <xf numFmtId="0" fontId="18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24" fillId="0" borderId="0" xfId="52" applyFont="1" applyBorder="1">
      <alignment/>
      <protection/>
    </xf>
    <xf numFmtId="0" fontId="0" fillId="0" borderId="0" xfId="52" applyBorder="1" applyAlignment="1">
      <alignment horizontal="right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43400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43400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6292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6292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279</xdr:row>
      <xdr:rowOff>19050</xdr:rowOff>
    </xdr:from>
    <xdr:to>
      <xdr:col>10</xdr:col>
      <xdr:colOff>942975</xdr:colOff>
      <xdr:row>316</xdr:row>
      <xdr:rowOff>152400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62800"/>
          <a:ext cx="9239250" cy="645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1"/>
  <sheetViews>
    <sheetView workbookViewId="0" topLeftCell="A1">
      <selection activeCell="A9" sqref="A9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5.7109375" style="0" customWidth="1"/>
    <col min="4" max="4" width="3.140625" style="0" customWidth="1"/>
    <col min="5" max="5" width="7.8515625" style="0" customWidth="1"/>
    <col min="6" max="6" width="39.28125" style="0" customWidth="1"/>
    <col min="7" max="8" width="15.57421875" style="0" customWidth="1"/>
    <col min="9" max="9" width="15.28125" style="0" customWidth="1"/>
    <col min="10" max="10" width="13.28125" style="0" customWidth="1"/>
    <col min="11" max="11" width="14.421875" style="0" customWidth="1"/>
    <col min="12" max="12" width="9.00390625" style="0" customWidth="1"/>
  </cols>
  <sheetData>
    <row r="1" ht="12.75">
      <c r="A1" t="s">
        <v>0</v>
      </c>
    </row>
    <row r="2" spans="1:9" ht="12.75">
      <c r="A2" s="22" t="s">
        <v>1</v>
      </c>
      <c r="I2" s="22"/>
    </row>
    <row r="8" spans="1:10" ht="12.75">
      <c r="A8" s="22" t="s">
        <v>259</v>
      </c>
      <c r="J8" s="22"/>
    </row>
    <row r="9" ht="12.75">
      <c r="A9" t="s">
        <v>11</v>
      </c>
    </row>
    <row r="14" spans="1:9" ht="12.75">
      <c r="A14" s="13" t="s">
        <v>257</v>
      </c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33"/>
      <c r="B16" s="13"/>
      <c r="C16" s="13"/>
      <c r="D16" s="13"/>
      <c r="E16" s="13"/>
      <c r="F16" s="13"/>
      <c r="G16" s="13" t="s">
        <v>245</v>
      </c>
      <c r="H16" s="13"/>
      <c r="I16" s="13"/>
    </row>
    <row r="17" spans="1:9" ht="12.75">
      <c r="A17" s="13" t="s">
        <v>258</v>
      </c>
      <c r="B17" s="13"/>
      <c r="C17" s="13"/>
      <c r="D17" s="13"/>
      <c r="E17" s="13"/>
      <c r="F17" s="13"/>
      <c r="G17" s="13"/>
      <c r="H17" s="13"/>
      <c r="I17" s="13"/>
    </row>
    <row r="18" spans="7:9" ht="12.75">
      <c r="G18" s="35" t="s">
        <v>12</v>
      </c>
      <c r="H18" s="35" t="s">
        <v>9</v>
      </c>
      <c r="I18" s="35" t="s">
        <v>13</v>
      </c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 t="s">
        <v>2</v>
      </c>
      <c r="B20" s="13"/>
      <c r="C20" s="13"/>
      <c r="D20" s="13"/>
      <c r="E20" s="13"/>
      <c r="F20" s="20"/>
      <c r="G20" s="34">
        <v>3497993.3</v>
      </c>
      <c r="H20" s="14">
        <v>3463173.64</v>
      </c>
      <c r="I20" s="18">
        <v>3476272.68</v>
      </c>
    </row>
    <row r="21" spans="1:9" ht="12.75">
      <c r="A21" s="13" t="s">
        <v>3</v>
      </c>
      <c r="B21" s="13"/>
      <c r="C21" s="13"/>
      <c r="D21" s="13"/>
      <c r="E21" s="13"/>
      <c r="F21" s="13"/>
      <c r="G21" s="34">
        <v>3497993.3</v>
      </c>
      <c r="H21" s="14">
        <v>3463173.64</v>
      </c>
      <c r="I21" s="18">
        <v>3476272.68</v>
      </c>
    </row>
    <row r="22" spans="1:9" ht="12.75">
      <c r="A22" s="13" t="s">
        <v>4</v>
      </c>
      <c r="B22" s="13"/>
      <c r="C22" s="13"/>
      <c r="D22" s="13"/>
      <c r="E22" s="13"/>
      <c r="F22" s="13"/>
      <c r="G22" s="13">
        <v>0</v>
      </c>
      <c r="H22" s="14">
        <v>0</v>
      </c>
      <c r="I22" s="18">
        <v>0</v>
      </c>
    </row>
    <row r="23" spans="1:9" ht="12.75">
      <c r="A23" s="13" t="s">
        <v>5</v>
      </c>
      <c r="B23" s="13"/>
      <c r="C23" s="13"/>
      <c r="D23" s="13"/>
      <c r="E23" s="13"/>
      <c r="F23" s="13"/>
      <c r="G23" s="34">
        <f>G24+G25</f>
        <v>3502993.3</v>
      </c>
      <c r="H23" s="34">
        <f>H24+H25</f>
        <v>3468173.64</v>
      </c>
      <c r="I23" s="34">
        <f>I24+I25</f>
        <v>3481272.68</v>
      </c>
    </row>
    <row r="24" spans="1:9" ht="12.75">
      <c r="A24" s="13" t="s">
        <v>6</v>
      </c>
      <c r="B24" s="13"/>
      <c r="C24" s="13"/>
      <c r="D24" s="13"/>
      <c r="E24" s="13"/>
      <c r="F24" s="20"/>
      <c r="G24" s="34">
        <v>3479993.3</v>
      </c>
      <c r="H24" s="14">
        <v>3445173.64</v>
      </c>
      <c r="I24" s="18">
        <v>3458272.68</v>
      </c>
    </row>
    <row r="25" spans="1:9" ht="12.75">
      <c r="A25" s="13" t="s">
        <v>7</v>
      </c>
      <c r="B25" s="13"/>
      <c r="C25" s="13"/>
      <c r="D25" s="13"/>
      <c r="E25" s="13"/>
      <c r="F25" s="13"/>
      <c r="G25" s="34">
        <v>23000</v>
      </c>
      <c r="H25" s="14">
        <v>23000</v>
      </c>
      <c r="I25" s="18">
        <v>23000</v>
      </c>
    </row>
    <row r="26" spans="1:9" ht="12.75">
      <c r="A26" s="13" t="s">
        <v>8</v>
      </c>
      <c r="B26" s="13"/>
      <c r="C26" s="13"/>
      <c r="D26" s="13"/>
      <c r="E26" s="13"/>
      <c r="F26" s="13"/>
      <c r="G26" s="34">
        <f>G20-G23</f>
        <v>-5000</v>
      </c>
      <c r="H26" s="34">
        <f>H20-H23</f>
        <v>-5000</v>
      </c>
      <c r="I26" s="34">
        <f>I20-I23</f>
        <v>-5000</v>
      </c>
    </row>
    <row r="27" spans="1:9" ht="12.75">
      <c r="A27" s="13"/>
      <c r="B27" s="13"/>
      <c r="C27" s="13"/>
      <c r="D27" s="13"/>
      <c r="E27" s="13"/>
      <c r="F27" s="13"/>
      <c r="G27" s="13"/>
      <c r="H27" s="14"/>
      <c r="I27" s="18"/>
    </row>
    <row r="28" spans="1:9" ht="12.75">
      <c r="A28" s="13" t="s">
        <v>10</v>
      </c>
      <c r="B28" s="13"/>
      <c r="C28" s="13"/>
      <c r="D28" s="13"/>
      <c r="E28" s="13"/>
      <c r="F28" s="13"/>
      <c r="G28" s="34">
        <v>5000</v>
      </c>
      <c r="H28" s="34">
        <v>5000</v>
      </c>
      <c r="I28" s="34">
        <v>5000</v>
      </c>
    </row>
    <row r="40" ht="12.75">
      <c r="K40" s="211" t="s">
        <v>79</v>
      </c>
    </row>
    <row r="41" ht="18" customHeight="1"/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0"/>
      <c r="G57" s="1"/>
      <c r="H57" s="10"/>
      <c r="I57" s="10"/>
      <c r="J57" s="99"/>
      <c r="K57" s="1"/>
    </row>
    <row r="58" spans="1:11" ht="12.75">
      <c r="A58" s="1"/>
      <c r="B58" s="1"/>
      <c r="C58" s="1"/>
      <c r="D58" s="3"/>
      <c r="E58" s="3"/>
      <c r="F58" s="1"/>
      <c r="G58" s="1"/>
      <c r="H58" s="10"/>
      <c r="I58" s="1"/>
      <c r="J58" s="32"/>
      <c r="K58" s="32"/>
    </row>
    <row r="59" spans="1:11" ht="12.75">
      <c r="A59" s="1"/>
      <c r="B59" s="1"/>
      <c r="C59" s="1"/>
      <c r="D59" s="3"/>
      <c r="E59" s="3"/>
      <c r="F59" s="1"/>
      <c r="G59" s="32"/>
      <c r="H59" s="1"/>
      <c r="I59" s="32"/>
      <c r="J59" s="1"/>
      <c r="K59" s="1"/>
    </row>
    <row r="60" spans="1:11" ht="12.75">
      <c r="A60" s="1"/>
      <c r="B60" s="1"/>
      <c r="C60" s="1"/>
      <c r="D60" s="1"/>
      <c r="E60" s="3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6"/>
      <c r="F64" s="16"/>
      <c r="G64" s="15"/>
      <c r="H64" s="15"/>
      <c r="I64" s="15"/>
      <c r="J64" s="15"/>
      <c r="K64" s="15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5"/>
      <c r="K65" s="15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6"/>
      <c r="F67" s="16"/>
      <c r="G67" s="100"/>
      <c r="H67" s="100"/>
      <c r="I67" s="100"/>
      <c r="J67" s="100"/>
      <c r="K67" s="100"/>
    </row>
    <row r="68" spans="1:11" ht="12.75">
      <c r="A68" s="1"/>
      <c r="B68" s="1"/>
      <c r="C68" s="1"/>
      <c r="D68" s="1"/>
      <c r="E68" s="1"/>
      <c r="F68" s="16"/>
      <c r="G68" s="100"/>
      <c r="H68" s="100"/>
      <c r="I68" s="100"/>
      <c r="J68" s="100"/>
      <c r="K68" s="100"/>
    </row>
    <row r="69" spans="1:11" ht="12.75">
      <c r="A69" s="1"/>
      <c r="B69" s="1"/>
      <c r="C69" s="1"/>
      <c r="D69" s="1"/>
      <c r="E69" s="16"/>
      <c r="F69" s="16"/>
      <c r="G69" s="100"/>
      <c r="H69" s="100"/>
      <c r="I69" s="100"/>
      <c r="J69" s="100"/>
      <c r="K69" s="100"/>
    </row>
    <row r="70" spans="1:11" ht="12.75">
      <c r="A70" s="1"/>
      <c r="B70" s="1"/>
      <c r="C70" s="1"/>
      <c r="D70" s="1"/>
      <c r="E70" s="1"/>
      <c r="F70" s="16"/>
      <c r="G70" s="100"/>
      <c r="H70" s="100"/>
      <c r="I70" s="100"/>
      <c r="J70" s="100"/>
      <c r="K70" s="100"/>
    </row>
    <row r="71" spans="1:11" ht="12.75">
      <c r="A71" s="1"/>
      <c r="B71" s="1"/>
      <c r="C71" s="1"/>
      <c r="D71" s="1"/>
      <c r="E71" s="1"/>
      <c r="F71" s="1"/>
      <c r="G71" s="17"/>
      <c r="H71" s="17"/>
      <c r="I71" s="17"/>
      <c r="J71" s="17"/>
      <c r="K71" s="17"/>
    </row>
    <row r="72" spans="1:11" ht="12.75">
      <c r="A72" s="1"/>
      <c r="B72" s="1"/>
      <c r="C72" s="1"/>
      <c r="D72" s="1"/>
      <c r="E72" s="1"/>
      <c r="F72" s="1"/>
      <c r="G72" s="17"/>
      <c r="H72" s="17"/>
      <c r="I72" s="17"/>
      <c r="J72" s="36"/>
      <c r="K72" s="36"/>
    </row>
    <row r="73" spans="1:11" ht="12.75">
      <c r="A73" s="1"/>
      <c r="B73" s="1"/>
      <c r="C73" s="1"/>
      <c r="D73" s="1"/>
      <c r="E73" s="1"/>
      <c r="F73" s="1"/>
      <c r="G73" s="17"/>
      <c r="H73" s="17"/>
      <c r="I73" s="17"/>
      <c r="J73" s="36"/>
      <c r="K73" s="36"/>
    </row>
    <row r="74" spans="1:11" ht="12.75">
      <c r="A74" s="1"/>
      <c r="B74" s="1"/>
      <c r="C74" s="1"/>
      <c r="D74" s="1"/>
      <c r="E74" s="1"/>
      <c r="F74" s="1"/>
      <c r="G74" s="17"/>
      <c r="H74" s="17"/>
      <c r="I74" s="17"/>
      <c r="J74" s="36"/>
      <c r="K74" s="36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5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5"/>
      <c r="K76" s="1"/>
    </row>
    <row r="77" spans="1:11" ht="12.75">
      <c r="A77" s="1"/>
      <c r="B77" s="1"/>
      <c r="C77" s="1"/>
      <c r="D77" s="1"/>
      <c r="E77" s="16"/>
      <c r="F77" s="16"/>
      <c r="G77" s="15"/>
      <c r="H77" s="23"/>
      <c r="I77" s="15"/>
      <c r="J77" s="15"/>
      <c r="K77" s="15"/>
    </row>
    <row r="78" spans="1:11" ht="12.75">
      <c r="A78" s="1"/>
      <c r="B78" s="1"/>
      <c r="C78" s="1"/>
      <c r="D78" s="1"/>
      <c r="E78" s="1"/>
      <c r="F78" s="1"/>
      <c r="G78" s="5"/>
      <c r="H78" s="8"/>
      <c r="I78" s="5"/>
      <c r="J78" s="5"/>
      <c r="K78" s="5"/>
    </row>
    <row r="79" spans="1:11" ht="12.75">
      <c r="A79" s="1"/>
      <c r="B79" s="1"/>
      <c r="C79" s="1"/>
      <c r="D79" s="1"/>
      <c r="E79" s="1"/>
      <c r="F79" s="1"/>
      <c r="G79" s="5"/>
      <c r="H79" s="8"/>
      <c r="I79" s="5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6"/>
      <c r="F81" s="16"/>
      <c r="G81" s="15"/>
      <c r="H81" s="15"/>
      <c r="I81" s="15"/>
      <c r="J81" s="15"/>
      <c r="K81" s="15"/>
    </row>
    <row r="82" spans="1:11" ht="12.75">
      <c r="A82" s="1"/>
      <c r="B82" s="1"/>
      <c r="C82" s="1"/>
      <c r="D82" s="1"/>
      <c r="E82" s="16"/>
      <c r="F82" s="16"/>
      <c r="G82" s="15"/>
      <c r="H82" s="31"/>
      <c r="I82" s="15"/>
      <c r="J82" s="15"/>
      <c r="K82" s="15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6"/>
      <c r="F84" s="16"/>
      <c r="G84" s="15"/>
      <c r="H84" s="15"/>
      <c r="I84" s="15"/>
      <c r="J84" s="5"/>
      <c r="K84" s="5"/>
    </row>
    <row r="85" spans="1:11" ht="12.75">
      <c r="A85" s="1"/>
      <c r="B85" s="1"/>
      <c r="C85" s="1"/>
      <c r="D85" s="1"/>
      <c r="E85" s="1"/>
      <c r="F85" s="25"/>
      <c r="G85" s="15"/>
      <c r="H85" s="15"/>
      <c r="I85" s="15"/>
      <c r="J85" s="5"/>
      <c r="K85" s="5"/>
    </row>
    <row r="86" spans="1:11" ht="12.75">
      <c r="A86" s="1"/>
      <c r="B86" s="1"/>
      <c r="C86" s="1"/>
      <c r="D86" s="1"/>
      <c r="E86" s="1"/>
      <c r="F86" s="25"/>
      <c r="G86" s="5"/>
      <c r="H86" s="8"/>
      <c r="I86" s="5"/>
      <c r="J86" s="5"/>
      <c r="K86" s="5"/>
    </row>
    <row r="87" spans="1:11" ht="12.75">
      <c r="A87" s="1"/>
      <c r="B87" s="1"/>
      <c r="C87" s="1"/>
      <c r="D87" s="1"/>
      <c r="E87" s="1"/>
      <c r="F87" s="25"/>
      <c r="G87" s="17"/>
      <c r="H87" s="8"/>
      <c r="I87" s="5"/>
      <c r="J87" s="5"/>
      <c r="K87" s="5"/>
    </row>
    <row r="88" spans="1:11" ht="12.75">
      <c r="A88" s="1"/>
      <c r="B88" s="1"/>
      <c r="C88" s="1"/>
      <c r="D88" s="1"/>
      <c r="E88" s="1"/>
      <c r="F88" s="32"/>
      <c r="G88" s="8"/>
      <c r="H88" s="8"/>
      <c r="I88" s="5"/>
      <c r="J88" s="5"/>
      <c r="K88" s="5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0"/>
      <c r="B91" s="10"/>
      <c r="C91" s="10"/>
      <c r="D91" s="10"/>
      <c r="E91" s="10"/>
      <c r="F91" s="10"/>
      <c r="G91" s="7"/>
      <c r="H91" s="7"/>
      <c r="I91" s="7"/>
      <c r="J91" s="7"/>
      <c r="K91" s="7"/>
    </row>
    <row r="92" spans="1:11" ht="12.75">
      <c r="A92" s="10"/>
      <c r="B92" s="10"/>
      <c r="C92" s="10"/>
      <c r="D92" s="10"/>
      <c r="E92" s="10"/>
      <c r="F92" s="10"/>
      <c r="G92" s="11"/>
      <c r="H92" s="11"/>
      <c r="I92" s="7"/>
      <c r="J92" s="7"/>
      <c r="K92" s="7"/>
    </row>
    <row r="93" spans="1:11" ht="12.75">
      <c r="A93" s="1"/>
      <c r="B93" s="1"/>
      <c r="C93" s="1"/>
      <c r="D93" s="1"/>
      <c r="E93" s="16"/>
      <c r="F93" s="16"/>
      <c r="G93" s="15"/>
      <c r="H93" s="15"/>
      <c r="I93" s="15"/>
      <c r="J93" s="15"/>
      <c r="K93" s="15"/>
    </row>
    <row r="94" spans="1:11" ht="12.75">
      <c r="A94" s="1"/>
      <c r="B94" s="1"/>
      <c r="C94" s="1"/>
      <c r="D94" s="1"/>
      <c r="E94" s="16"/>
      <c r="F94" s="16"/>
      <c r="G94" s="15"/>
      <c r="H94" s="31"/>
      <c r="I94" s="15"/>
      <c r="J94" s="15"/>
      <c r="K94" s="15"/>
    </row>
    <row r="95" spans="1:11" ht="12.75">
      <c r="A95" s="1"/>
      <c r="B95" s="1"/>
      <c r="C95" s="1"/>
      <c r="D95" s="1"/>
      <c r="E95" s="16"/>
      <c r="F95" s="16"/>
      <c r="G95" s="15"/>
      <c r="H95" s="31"/>
      <c r="I95" s="15"/>
      <c r="J95" s="15"/>
      <c r="K95" s="15"/>
    </row>
    <row r="96" spans="1:11" ht="12.75">
      <c r="A96" s="1"/>
      <c r="B96" s="1"/>
      <c r="C96" s="1"/>
      <c r="D96" s="1"/>
      <c r="E96" s="16"/>
      <c r="F96" s="16"/>
      <c r="G96" s="15"/>
      <c r="H96" s="31"/>
      <c r="I96" s="15"/>
      <c r="J96" s="15"/>
      <c r="K96" s="15"/>
    </row>
    <row r="97" spans="1:11" ht="12.75">
      <c r="A97" s="1"/>
      <c r="B97" s="1"/>
      <c r="C97" s="1"/>
      <c r="D97" s="1"/>
      <c r="E97" s="1"/>
      <c r="F97" s="101"/>
      <c r="G97" s="5"/>
      <c r="H97" s="12"/>
      <c r="I97" s="5"/>
      <c r="J97" s="5"/>
      <c r="K97" s="5"/>
    </row>
    <row r="98" spans="1:11" ht="12.75">
      <c r="A98" s="1"/>
      <c r="B98" s="1"/>
      <c r="C98" s="32"/>
      <c r="D98" s="1"/>
      <c r="E98" s="1"/>
      <c r="F98" s="1"/>
      <c r="G98" s="17"/>
      <c r="H98" s="12"/>
      <c r="I98" s="5"/>
      <c r="J98" s="5"/>
      <c r="K98" s="5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6"/>
      <c r="F101" s="16"/>
      <c r="G101" s="15"/>
      <c r="H101" s="15"/>
      <c r="I101" s="15"/>
      <c r="J101" s="5"/>
      <c r="K101" s="5"/>
    </row>
    <row r="102" spans="1:11" ht="12.75">
      <c r="A102" s="1"/>
      <c r="B102" s="1"/>
      <c r="C102" s="1"/>
      <c r="D102" s="1"/>
      <c r="E102" s="16"/>
      <c r="F102" s="16"/>
      <c r="G102" s="15"/>
      <c r="H102" s="15"/>
      <c r="I102" s="15"/>
      <c r="J102" s="102"/>
      <c r="K102" s="102"/>
    </row>
    <row r="103" spans="1:11" ht="12.75">
      <c r="A103" s="1"/>
      <c r="B103" s="1"/>
      <c r="C103" s="1"/>
      <c r="D103" s="1"/>
      <c r="E103" s="1"/>
      <c r="F103" s="1"/>
      <c r="G103" s="5"/>
      <c r="H103" s="8"/>
      <c r="I103" s="5"/>
      <c r="J103" s="5"/>
      <c r="K103" s="5"/>
    </row>
    <row r="104" spans="1:11" ht="12.75">
      <c r="A104" s="1"/>
      <c r="B104" s="1"/>
      <c r="C104" s="1"/>
      <c r="D104" s="1"/>
      <c r="E104" s="1"/>
      <c r="F104" s="1"/>
      <c r="G104" s="5"/>
      <c r="H104" s="2"/>
      <c r="I104" s="5"/>
      <c r="J104" s="5"/>
      <c r="K104" s="5"/>
    </row>
    <row r="105" spans="1:11" ht="12.75">
      <c r="A105" s="1"/>
      <c r="B105" s="1"/>
      <c r="C105" s="1"/>
      <c r="D105" s="1"/>
      <c r="E105" s="1"/>
      <c r="F105" s="1"/>
      <c r="G105" s="5"/>
      <c r="H105" s="8"/>
      <c r="I105" s="5"/>
      <c r="J105" s="5"/>
      <c r="K105" s="5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6"/>
      <c r="F107" s="16"/>
      <c r="G107" s="15"/>
      <c r="H107" s="15"/>
      <c r="I107" s="15"/>
      <c r="J107" s="15"/>
      <c r="K107" s="15"/>
    </row>
    <row r="108" spans="1:11" ht="12.75">
      <c r="A108" s="1"/>
      <c r="B108" s="1"/>
      <c r="C108" s="1"/>
      <c r="D108" s="1"/>
      <c r="E108" s="16"/>
      <c r="F108" s="16"/>
      <c r="G108" s="15"/>
      <c r="H108" s="15"/>
      <c r="I108" s="15"/>
      <c r="J108" s="15"/>
      <c r="K108" s="15"/>
    </row>
    <row r="109" spans="1:11" ht="12.75">
      <c r="A109" s="1"/>
      <c r="B109" s="1"/>
      <c r="C109" s="1"/>
      <c r="D109" s="1"/>
      <c r="E109" s="16"/>
      <c r="F109" s="16"/>
      <c r="G109" s="15"/>
      <c r="H109" s="15"/>
      <c r="I109" s="15"/>
      <c r="J109" s="15"/>
      <c r="K109" s="15"/>
    </row>
    <row r="110" spans="1:11" ht="12.75">
      <c r="A110" s="1"/>
      <c r="B110" s="1"/>
      <c r="C110" s="1"/>
      <c r="D110" s="1"/>
      <c r="E110" s="16"/>
      <c r="F110" s="16"/>
      <c r="G110" s="15"/>
      <c r="H110" s="15"/>
      <c r="I110" s="15"/>
      <c r="J110" s="5"/>
      <c r="K110" s="5"/>
    </row>
    <row r="111" spans="1:11" ht="12.75">
      <c r="A111" s="1"/>
      <c r="B111" s="1"/>
      <c r="C111" s="1"/>
      <c r="D111" s="1"/>
      <c r="E111" s="1"/>
      <c r="F111" s="1"/>
      <c r="G111" s="5"/>
      <c r="H111" s="8"/>
      <c r="I111" s="5"/>
      <c r="J111" s="5"/>
      <c r="K111" s="5"/>
    </row>
    <row r="112" spans="1:11" ht="12.75">
      <c r="A112" s="1"/>
      <c r="B112" s="1"/>
      <c r="C112" s="1"/>
      <c r="D112" s="1"/>
      <c r="E112" s="1"/>
      <c r="F112" s="1"/>
      <c r="G112" s="5"/>
      <c r="H112" s="8"/>
      <c r="I112" s="5"/>
      <c r="J112" s="5"/>
      <c r="K112" s="5"/>
    </row>
    <row r="113" spans="1:11" ht="12.75">
      <c r="A113" s="1"/>
      <c r="B113" s="1"/>
      <c r="C113" s="1"/>
      <c r="D113" s="1"/>
      <c r="E113" s="1"/>
      <c r="F113" s="1"/>
      <c r="G113" s="5"/>
      <c r="H113" s="8"/>
      <c r="I113" s="5"/>
      <c r="J113" s="5"/>
      <c r="K113" s="5"/>
    </row>
    <row r="114" spans="1:11" ht="12.75">
      <c r="A114" s="1"/>
      <c r="B114" s="1"/>
      <c r="C114" s="1"/>
      <c r="D114" s="1"/>
      <c r="E114" s="1"/>
      <c r="F114" s="1"/>
      <c r="G114" s="5"/>
      <c r="H114" s="8"/>
      <c r="I114" s="5"/>
      <c r="J114" s="5"/>
      <c r="K114" s="5"/>
    </row>
    <row r="115" spans="1:11" ht="12.75">
      <c r="A115" s="1"/>
      <c r="B115" s="1"/>
      <c r="C115" s="1"/>
      <c r="D115" s="1"/>
      <c r="E115" s="1"/>
      <c r="F115" s="1"/>
      <c r="G115" s="6"/>
      <c r="H115" s="8"/>
      <c r="I115" s="5"/>
      <c r="J115" s="5"/>
      <c r="K115" s="5"/>
    </row>
    <row r="116" spans="1:11" ht="12.75">
      <c r="A116" s="1"/>
      <c r="B116" s="1"/>
      <c r="C116" s="1"/>
      <c r="D116" s="1"/>
      <c r="E116" s="1"/>
      <c r="F116" s="1"/>
      <c r="G116" s="6"/>
      <c r="H116" s="8"/>
      <c r="I116" s="5"/>
      <c r="J116" s="5"/>
      <c r="K116" s="5"/>
    </row>
    <row r="117" spans="1:11" ht="12.75">
      <c r="A117" s="1"/>
      <c r="B117" s="1"/>
      <c r="C117" s="1"/>
      <c r="D117" s="1"/>
      <c r="E117" s="1"/>
      <c r="F117" s="1"/>
      <c r="G117" s="6"/>
      <c r="H117" s="8"/>
      <c r="I117" s="5"/>
      <c r="J117" s="5"/>
      <c r="K117" s="5"/>
    </row>
    <row r="118" spans="1:11" ht="12.75">
      <c r="A118" s="1"/>
      <c r="B118" s="1"/>
      <c r="C118" s="1"/>
      <c r="D118" s="1"/>
      <c r="E118" s="1"/>
      <c r="F118" s="1"/>
      <c r="G118" s="6"/>
      <c r="H118" s="8"/>
      <c r="I118" s="5"/>
      <c r="J118" s="5"/>
      <c r="K118" s="5"/>
    </row>
    <row r="119" spans="1:11" ht="12.75">
      <c r="A119" s="1"/>
      <c r="B119" s="1"/>
      <c r="C119" s="1"/>
      <c r="D119" s="1"/>
      <c r="E119" s="1"/>
      <c r="F119" s="1"/>
      <c r="G119" s="6"/>
      <c r="H119" s="8"/>
      <c r="I119" s="5"/>
      <c r="J119" s="5"/>
      <c r="K119" s="5"/>
    </row>
    <row r="120" spans="1:11" ht="12.75">
      <c r="A120" s="1"/>
      <c r="B120" s="1"/>
      <c r="C120" s="1"/>
      <c r="D120" s="1"/>
      <c r="E120" s="1"/>
      <c r="F120" s="1"/>
      <c r="G120" s="6"/>
      <c r="H120" s="8"/>
      <c r="I120" s="5"/>
      <c r="J120" s="5"/>
      <c r="K120" s="5"/>
    </row>
    <row r="121" spans="1:11" ht="12.75">
      <c r="A121" s="1"/>
      <c r="B121" s="1"/>
      <c r="C121" s="1"/>
      <c r="D121" s="1"/>
      <c r="E121" s="1"/>
      <c r="F121" s="1"/>
      <c r="G121" s="6"/>
      <c r="H121" s="8"/>
      <c r="I121" s="5"/>
      <c r="J121" s="5"/>
      <c r="K121" s="5"/>
    </row>
    <row r="122" spans="1:11" ht="12.75">
      <c r="A122" s="1"/>
      <c r="B122" s="1"/>
      <c r="C122" s="1"/>
      <c r="D122" s="1"/>
      <c r="E122" s="1"/>
      <c r="F122" s="1"/>
      <c r="G122" s="6"/>
      <c r="H122" s="8"/>
      <c r="I122" s="5"/>
      <c r="J122" s="5"/>
      <c r="K122" s="5"/>
    </row>
    <row r="123" spans="1:11" ht="12.75">
      <c r="A123" s="1"/>
      <c r="B123" s="1"/>
      <c r="C123" s="1"/>
      <c r="D123" s="1"/>
      <c r="E123" s="1"/>
      <c r="F123" s="1"/>
      <c r="G123" s="6"/>
      <c r="H123" s="8"/>
      <c r="I123" s="5"/>
      <c r="J123" s="5"/>
      <c r="K123" s="5"/>
    </row>
    <row r="124" spans="1:11" ht="12.75">
      <c r="A124" s="1"/>
      <c r="B124" s="1"/>
      <c r="C124" s="1"/>
      <c r="D124" s="1"/>
      <c r="E124" s="1"/>
      <c r="F124" s="1"/>
      <c r="G124" s="6"/>
      <c r="H124" s="8"/>
      <c r="I124" s="5"/>
      <c r="J124" s="5"/>
      <c r="K124" s="5"/>
    </row>
    <row r="125" spans="1:11" ht="12.75">
      <c r="A125" s="1"/>
      <c r="B125" s="1"/>
      <c r="C125" s="1"/>
      <c r="D125" s="1"/>
      <c r="E125" s="1"/>
      <c r="F125" s="25"/>
      <c r="G125" s="6"/>
      <c r="H125" s="8"/>
      <c r="I125" s="5"/>
      <c r="J125" s="5"/>
      <c r="K125" s="6"/>
    </row>
    <row r="126" spans="1:11" ht="12.75">
      <c r="A126" s="1"/>
      <c r="B126" s="1"/>
      <c r="C126" s="1"/>
      <c r="D126" s="1"/>
      <c r="E126" s="16"/>
      <c r="F126" s="103"/>
      <c r="G126" s="24"/>
      <c r="H126" s="24"/>
      <c r="I126" s="5"/>
      <c r="J126" s="5"/>
      <c r="K126" s="5"/>
    </row>
    <row r="127" spans="1:11" ht="12.75">
      <c r="A127" s="1"/>
      <c r="B127" s="1"/>
      <c r="C127" s="1"/>
      <c r="D127" s="1"/>
      <c r="E127" s="1"/>
      <c r="F127" s="1"/>
      <c r="G127" s="6"/>
      <c r="H127" s="8"/>
      <c r="I127" s="5"/>
      <c r="J127" s="5"/>
      <c r="K127" s="5"/>
    </row>
    <row r="128" spans="1:11" ht="12.75">
      <c r="A128" s="1"/>
      <c r="B128" s="1"/>
      <c r="C128" s="1"/>
      <c r="D128" s="1"/>
      <c r="E128" s="1"/>
      <c r="F128" s="1"/>
      <c r="G128" s="6"/>
      <c r="H128" s="8"/>
      <c r="I128" s="5"/>
      <c r="J128" s="5"/>
      <c r="K128" s="5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5"/>
      <c r="J129" s="1"/>
      <c r="K129" s="1"/>
    </row>
    <row r="130" spans="1:11" ht="12.75">
      <c r="A130" s="1"/>
      <c r="B130" s="1"/>
      <c r="C130" s="1"/>
      <c r="D130" s="1"/>
      <c r="E130" s="1"/>
      <c r="F130" s="16"/>
      <c r="G130" s="23"/>
      <c r="H130" s="104"/>
      <c r="I130" s="5"/>
      <c r="J130" s="24"/>
      <c r="K130" s="24"/>
    </row>
    <row r="131" spans="1:11" ht="12.75">
      <c r="A131" s="1"/>
      <c r="B131" s="1"/>
      <c r="C131" s="1"/>
      <c r="D131" s="1"/>
      <c r="E131" s="1"/>
      <c r="F131" s="1"/>
      <c r="G131" s="5"/>
      <c r="H131" s="5"/>
      <c r="I131" s="5"/>
      <c r="J131" s="5"/>
      <c r="K131" s="5"/>
    </row>
    <row r="132" spans="1:11" ht="12.75">
      <c r="A132" s="1"/>
      <c r="B132" s="1"/>
      <c r="C132" s="1"/>
      <c r="D132" s="1"/>
      <c r="E132" s="1"/>
      <c r="F132" s="10"/>
      <c r="G132" s="5"/>
      <c r="H132" s="5"/>
      <c r="I132" s="5"/>
      <c r="J132" s="5"/>
      <c r="K132" s="5"/>
    </row>
    <row r="133" spans="1:11" ht="12.75">
      <c r="A133" s="1"/>
      <c r="B133" s="1"/>
      <c r="C133" s="1"/>
      <c r="D133" s="1"/>
      <c r="E133" s="1"/>
      <c r="F133" s="1"/>
      <c r="G133" s="5"/>
      <c r="H133" s="5"/>
      <c r="I133" s="5"/>
      <c r="J133" s="7"/>
      <c r="K133" s="5"/>
    </row>
    <row r="134" spans="1:11" ht="12.75">
      <c r="A134" s="1"/>
      <c r="B134" s="1"/>
      <c r="C134" s="1"/>
      <c r="D134" s="1"/>
      <c r="E134" s="1"/>
      <c r="F134" s="1"/>
      <c r="G134" s="5"/>
      <c r="H134" s="5"/>
      <c r="I134" s="5"/>
      <c r="J134" s="5"/>
      <c r="K134" s="5"/>
    </row>
    <row r="135" spans="1:11" ht="12.75">
      <c r="A135" s="10"/>
      <c r="B135" s="10"/>
      <c r="C135" s="10"/>
      <c r="D135" s="10"/>
      <c r="E135" s="10"/>
      <c r="F135" s="10"/>
      <c r="G135" s="7"/>
      <c r="H135" s="7"/>
      <c r="I135" s="7"/>
      <c r="J135" s="7"/>
      <c r="K135" s="7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6"/>
      <c r="F137" s="16"/>
      <c r="G137" s="15"/>
      <c r="H137" s="15"/>
      <c r="I137" s="15"/>
      <c r="J137" s="15"/>
      <c r="K137" s="15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5"/>
      <c r="K138" s="1"/>
    </row>
    <row r="139" spans="1:11" ht="12.75">
      <c r="A139" s="1"/>
      <c r="B139" s="1"/>
      <c r="C139" s="1"/>
      <c r="D139" s="1"/>
      <c r="E139" s="16"/>
      <c r="F139" s="16"/>
      <c r="G139" s="15"/>
      <c r="H139" s="15"/>
      <c r="I139" s="15"/>
      <c r="J139" s="15"/>
      <c r="K139" s="15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5"/>
      <c r="K140" s="15"/>
    </row>
    <row r="141" spans="1:11" ht="12.75">
      <c r="A141" s="1"/>
      <c r="B141" s="1"/>
      <c r="C141" s="1"/>
      <c r="D141" s="1"/>
      <c r="E141" s="16"/>
      <c r="F141" s="16"/>
      <c r="G141" s="15"/>
      <c r="H141" s="15"/>
      <c r="I141" s="15"/>
      <c r="J141" s="15"/>
      <c r="K141" s="15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6"/>
      <c r="F143" s="16"/>
      <c r="G143" s="15"/>
      <c r="H143" s="15"/>
      <c r="I143" s="15"/>
      <c r="J143" s="15"/>
      <c r="K143" s="15"/>
    </row>
    <row r="144" spans="1:11" ht="12.75">
      <c r="A144" s="1"/>
      <c r="B144" s="1"/>
      <c r="C144" s="1"/>
      <c r="D144" s="1"/>
      <c r="E144" s="1"/>
      <c r="F144" s="32"/>
      <c r="G144" s="5"/>
      <c r="H144" s="5"/>
      <c r="I144" s="5"/>
      <c r="J144" s="15"/>
      <c r="K144" s="15"/>
    </row>
    <row r="145" spans="1:11" ht="12.75">
      <c r="A145" s="1"/>
      <c r="B145" s="1"/>
      <c r="C145" s="1"/>
      <c r="D145" s="1"/>
      <c r="E145" s="1"/>
      <c r="F145" s="3"/>
      <c r="G145" s="5"/>
      <c r="H145" s="5"/>
      <c r="I145" s="5"/>
      <c r="J145" s="15"/>
      <c r="K145" s="15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6"/>
      <c r="F147" s="16"/>
      <c r="G147" s="15"/>
      <c r="H147" s="15"/>
      <c r="I147" s="15"/>
      <c r="J147" s="15"/>
      <c r="K147" s="15"/>
    </row>
    <row r="148" spans="1:11" ht="12.75">
      <c r="A148" s="1"/>
      <c r="B148" s="1"/>
      <c r="C148" s="1"/>
      <c r="D148" s="1"/>
      <c r="E148" s="1"/>
      <c r="F148" s="32"/>
      <c r="G148" s="5"/>
      <c r="H148" s="5"/>
      <c r="I148" s="5"/>
      <c r="J148" s="5"/>
      <c r="K148" s="5"/>
    </row>
    <row r="149" spans="1:11" ht="12.75">
      <c r="A149" s="1"/>
      <c r="B149" s="1"/>
      <c r="C149" s="1"/>
      <c r="D149" s="1"/>
      <c r="E149" s="1"/>
      <c r="F149" s="1"/>
      <c r="G149" s="5"/>
      <c r="H149" s="8"/>
      <c r="I149" s="5"/>
      <c r="J149" s="5"/>
      <c r="K149" s="5"/>
    </row>
    <row r="150" spans="1:11" ht="12.75">
      <c r="A150" s="1"/>
      <c r="B150" s="1"/>
      <c r="C150" s="1"/>
      <c r="D150" s="1"/>
      <c r="E150" s="1"/>
      <c r="F150" s="1"/>
      <c r="G150" s="5"/>
      <c r="H150" s="8"/>
      <c r="I150" s="5"/>
      <c r="J150" s="5"/>
      <c r="K150" s="5"/>
    </row>
    <row r="151" spans="1:11" ht="12.75">
      <c r="A151" s="1"/>
      <c r="B151" s="1"/>
      <c r="C151" s="1"/>
      <c r="D151" s="1"/>
      <c r="E151" s="1"/>
      <c r="F151" s="1"/>
      <c r="G151" s="5"/>
      <c r="H151" s="8"/>
      <c r="I151" s="5"/>
      <c r="J151" s="5"/>
      <c r="K151" s="5"/>
    </row>
    <row r="152" spans="1:11" ht="12.75">
      <c r="A152" s="1"/>
      <c r="B152" s="1"/>
      <c r="C152" s="1"/>
      <c r="D152" s="1"/>
      <c r="E152" s="1"/>
      <c r="F152" s="1"/>
      <c r="G152" s="5"/>
      <c r="H152" s="8"/>
      <c r="I152" s="5"/>
      <c r="J152" s="5"/>
      <c r="K152" s="5"/>
    </row>
    <row r="153" spans="1:11" ht="12.75">
      <c r="A153" s="1"/>
      <c r="B153" s="1"/>
      <c r="C153" s="1"/>
      <c r="D153" s="1"/>
      <c r="E153" s="1"/>
      <c r="F153" s="1"/>
      <c r="G153" s="5"/>
      <c r="H153" s="8"/>
      <c r="I153" s="5"/>
      <c r="J153" s="5"/>
      <c r="K153" s="5"/>
    </row>
    <row r="154" spans="1:11" ht="12.75">
      <c r="A154" s="1"/>
      <c r="B154" s="1"/>
      <c r="C154" s="1"/>
      <c r="D154" s="1"/>
      <c r="E154" s="1"/>
      <c r="F154" s="1"/>
      <c r="G154" s="5"/>
      <c r="H154" s="8"/>
      <c r="I154" s="6"/>
      <c r="J154" s="5"/>
      <c r="K154" s="5"/>
    </row>
    <row r="155" spans="1:11" ht="12.75">
      <c r="A155" s="1"/>
      <c r="B155" s="1"/>
      <c r="C155" s="1"/>
      <c r="D155" s="1"/>
      <c r="E155" s="1"/>
      <c r="F155" s="1"/>
      <c r="G155" s="5"/>
      <c r="H155" s="8"/>
      <c r="I155" s="5"/>
      <c r="J155" s="5"/>
      <c r="K155" s="5"/>
    </row>
    <row r="156" spans="1:11" ht="12.75">
      <c r="A156" s="1"/>
      <c r="B156" s="1"/>
      <c r="C156" s="1"/>
      <c r="D156" s="1"/>
      <c r="E156" s="1"/>
      <c r="F156" s="1"/>
      <c r="G156" s="5"/>
      <c r="H156" s="8"/>
      <c r="I156" s="5"/>
      <c r="J156" s="5"/>
      <c r="K156" s="5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6"/>
      <c r="F158" s="16"/>
      <c r="G158" s="15"/>
      <c r="H158" s="15"/>
      <c r="I158" s="15"/>
      <c r="J158" s="15"/>
      <c r="K158" s="15"/>
    </row>
    <row r="159" spans="1:11" ht="12.75">
      <c r="A159" s="1"/>
      <c r="B159" s="1"/>
      <c r="C159" s="1"/>
      <c r="D159" s="1"/>
      <c r="E159" s="1"/>
      <c r="F159" s="1"/>
      <c r="G159" s="5"/>
      <c r="H159" s="5"/>
      <c r="I159" s="5"/>
      <c r="J159" s="5"/>
      <c r="K159" s="5"/>
    </row>
    <row r="160" spans="1:11" ht="12.75">
      <c r="A160" s="1"/>
      <c r="B160" s="1"/>
      <c r="C160" s="1"/>
      <c r="D160" s="1"/>
      <c r="E160" s="1"/>
      <c r="F160" s="1"/>
      <c r="G160" s="5"/>
      <c r="H160" s="5"/>
      <c r="I160" s="5"/>
      <c r="J160" s="5"/>
      <c r="K160" s="5"/>
    </row>
    <row r="161" spans="1:11" ht="12.75">
      <c r="A161" s="25"/>
      <c r="B161" s="1"/>
      <c r="C161" s="1"/>
      <c r="D161" s="1"/>
      <c r="E161" s="1"/>
      <c r="F161" s="1"/>
      <c r="G161" s="5"/>
      <c r="H161" s="8"/>
      <c r="I161" s="5"/>
      <c r="J161" s="5"/>
      <c r="K161" s="5"/>
    </row>
    <row r="162" spans="1:11" ht="12.75">
      <c r="A162" s="1"/>
      <c r="B162" s="1"/>
      <c r="C162" s="1"/>
      <c r="D162" s="1"/>
      <c r="E162" s="1"/>
      <c r="F162" s="1"/>
      <c r="G162" s="5"/>
      <c r="H162" s="5"/>
      <c r="I162" s="5"/>
      <c r="J162" s="5"/>
      <c r="K162" s="5"/>
    </row>
    <row r="163" spans="1:11" ht="12.75">
      <c r="A163" s="1"/>
      <c r="B163" s="1"/>
      <c r="C163" s="1"/>
      <c r="D163" s="1"/>
      <c r="E163" s="16"/>
      <c r="F163" s="16"/>
      <c r="G163" s="15"/>
      <c r="H163" s="23"/>
      <c r="I163" s="15"/>
      <c r="J163" s="15"/>
      <c r="K163" s="15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6"/>
      <c r="F165" s="16"/>
      <c r="G165" s="15"/>
      <c r="H165" s="23"/>
      <c r="I165" s="15"/>
      <c r="J165" s="15"/>
      <c r="K165" s="15"/>
    </row>
    <row r="166" spans="1:11" ht="12.75">
      <c r="A166" s="1"/>
      <c r="B166" s="1"/>
      <c r="C166" s="1"/>
      <c r="D166" s="1"/>
      <c r="E166" s="1"/>
      <c r="F166" s="32"/>
      <c r="G166" s="5"/>
      <c r="H166" s="8"/>
      <c r="I166" s="5"/>
      <c r="J166" s="2"/>
      <c r="K166" s="1"/>
    </row>
    <row r="167" spans="1:11" ht="12.75">
      <c r="A167" s="1"/>
      <c r="B167" s="1"/>
      <c r="C167" s="1"/>
      <c r="D167" s="1"/>
      <c r="E167" s="1"/>
      <c r="F167" s="1"/>
      <c r="G167" s="5"/>
      <c r="H167" s="8"/>
      <c r="I167" s="5"/>
      <c r="J167" s="5"/>
      <c r="K167" s="5"/>
    </row>
    <row r="168" spans="1:11" ht="12.75">
      <c r="A168" s="1"/>
      <c r="B168" s="1"/>
      <c r="C168" s="1"/>
      <c r="D168" s="1"/>
      <c r="E168" s="1"/>
      <c r="F168" s="1"/>
      <c r="G168" s="5"/>
      <c r="H168" s="8"/>
      <c r="I168" s="5"/>
      <c r="J168" s="5"/>
      <c r="K168" s="5"/>
    </row>
    <row r="169" spans="1:11" ht="12.75">
      <c r="A169" s="25"/>
      <c r="B169" s="1"/>
      <c r="C169" s="1"/>
      <c r="D169" s="1"/>
      <c r="E169" s="1"/>
      <c r="F169" s="1"/>
      <c r="G169" s="2"/>
      <c r="H169" s="8"/>
      <c r="I169" s="2"/>
      <c r="J169" s="5"/>
      <c r="K169" s="5"/>
    </row>
    <row r="170" spans="1:11" ht="12.75">
      <c r="A170" s="1"/>
      <c r="B170" s="1"/>
      <c r="C170" s="1"/>
      <c r="D170" s="1"/>
      <c r="E170" s="1"/>
      <c r="F170" s="1"/>
      <c r="G170" s="1"/>
      <c r="H170" s="8"/>
      <c r="I170" s="1"/>
      <c r="J170" s="1"/>
      <c r="K170" s="1"/>
    </row>
    <row r="171" spans="1:11" ht="12.75">
      <c r="A171" s="10"/>
      <c r="B171" s="10"/>
      <c r="C171" s="10"/>
      <c r="D171" s="10"/>
      <c r="E171" s="10"/>
      <c r="F171" s="10"/>
      <c r="G171" s="7"/>
      <c r="H171" s="7"/>
      <c r="I171" s="7"/>
      <c r="J171" s="7"/>
      <c r="K171" s="7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32"/>
      <c r="G173" s="5"/>
      <c r="H173" s="5"/>
      <c r="I173" s="5"/>
      <c r="J173" s="6"/>
      <c r="K173" s="1"/>
    </row>
    <row r="174" spans="1:11" ht="12.75">
      <c r="A174" s="1"/>
      <c r="B174" s="1"/>
      <c r="C174" s="1"/>
      <c r="D174" s="1"/>
      <c r="E174" s="1"/>
      <c r="F174" s="1"/>
      <c r="G174" s="5"/>
      <c r="H174" s="5"/>
      <c r="I174" s="5"/>
      <c r="J174" s="5"/>
      <c r="K174" s="5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5"/>
      <c r="H176" s="8"/>
      <c r="I176" s="5"/>
      <c r="J176" s="5"/>
      <c r="K176" s="5"/>
    </row>
    <row r="177" spans="1:11" ht="12.75">
      <c r="A177" s="1"/>
      <c r="B177" s="1"/>
      <c r="C177" s="1"/>
      <c r="D177" s="1"/>
      <c r="E177" s="1"/>
      <c r="F177" s="1"/>
      <c r="G177" s="5"/>
      <c r="H177" s="8"/>
      <c r="I177" s="2"/>
      <c r="J177" s="5"/>
      <c r="K177" s="5"/>
    </row>
    <row r="178" spans="1:11" ht="12.75">
      <c r="A178" s="1"/>
      <c r="B178" s="1"/>
      <c r="C178" s="1"/>
      <c r="D178" s="1"/>
      <c r="E178" s="1"/>
      <c r="F178" s="1"/>
      <c r="G178" s="17"/>
      <c r="H178" s="19"/>
      <c r="I178" s="2"/>
      <c r="J178" s="5"/>
      <c r="K178" s="5"/>
    </row>
    <row r="179" spans="1:11" ht="12.75">
      <c r="A179" s="25"/>
      <c r="B179" s="1"/>
      <c r="C179" s="1"/>
      <c r="D179" s="1"/>
      <c r="E179" s="1"/>
      <c r="F179" s="1"/>
      <c r="G179" s="5"/>
      <c r="H179" s="8"/>
      <c r="I179" s="2"/>
      <c r="J179" s="5"/>
      <c r="K179" s="5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2"/>
      <c r="J180" s="5"/>
      <c r="K180" s="5"/>
    </row>
    <row r="181" spans="1:11" ht="12.75">
      <c r="A181" s="1"/>
      <c r="B181" s="1"/>
      <c r="C181" s="1"/>
      <c r="D181" s="1"/>
      <c r="E181" s="1"/>
      <c r="F181" s="1"/>
      <c r="G181" s="17"/>
      <c r="H181" s="8"/>
      <c r="I181" s="17"/>
      <c r="J181" s="5"/>
      <c r="K181" s="5"/>
    </row>
    <row r="182" spans="1:11" ht="12.75">
      <c r="A182" s="1"/>
      <c r="B182" s="1"/>
      <c r="C182" s="1"/>
      <c r="D182" s="1"/>
      <c r="E182" s="1"/>
      <c r="F182" s="1"/>
      <c r="G182" s="17"/>
      <c r="H182" s="8"/>
      <c r="I182" s="2"/>
      <c r="J182" s="5"/>
      <c r="K182" s="5"/>
    </row>
    <row r="183" spans="1:11" ht="12.75">
      <c r="A183" s="1"/>
      <c r="B183" s="1"/>
      <c r="C183" s="1"/>
      <c r="D183" s="1"/>
      <c r="E183" s="1"/>
      <c r="F183" s="1"/>
      <c r="G183" s="17"/>
      <c r="H183" s="17"/>
      <c r="I183" s="2"/>
      <c r="J183" s="5"/>
      <c r="K183" s="5"/>
    </row>
    <row r="184" spans="1:11" ht="12.75">
      <c r="A184" s="25"/>
      <c r="B184" s="1"/>
      <c r="C184" s="1"/>
      <c r="D184" s="1"/>
      <c r="E184" s="1"/>
      <c r="F184" s="1"/>
      <c r="G184" s="17"/>
      <c r="H184" s="17"/>
      <c r="I184" s="2"/>
      <c r="J184" s="5"/>
      <c r="K184" s="5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6"/>
      <c r="F186" s="16"/>
      <c r="G186" s="15"/>
      <c r="H186" s="15"/>
      <c r="I186" s="15"/>
      <c r="J186" s="15"/>
      <c r="K186" s="15"/>
    </row>
    <row r="187" spans="1:11" ht="12.75">
      <c r="A187" s="1"/>
      <c r="B187" s="1"/>
      <c r="C187" s="1"/>
      <c r="D187" s="1"/>
      <c r="E187" s="16"/>
      <c r="F187" s="16"/>
      <c r="G187" s="15"/>
      <c r="H187" s="23"/>
      <c r="I187" s="15"/>
      <c r="J187" s="15"/>
      <c r="K187" s="15"/>
    </row>
    <row r="188" spans="1:11" ht="12.75">
      <c r="A188" s="1"/>
      <c r="B188" s="1"/>
      <c r="C188" s="1"/>
      <c r="D188" s="1"/>
      <c r="E188" s="1"/>
      <c r="F188" s="32"/>
      <c r="G188" s="8"/>
      <c r="H188" s="8"/>
      <c r="I188" s="8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5"/>
      <c r="H189" s="12"/>
      <c r="I189" s="5"/>
      <c r="J189" s="5"/>
      <c r="K189" s="5"/>
    </row>
    <row r="190" spans="1:11" ht="12.75">
      <c r="A190" s="1"/>
      <c r="B190" s="1"/>
      <c r="C190" s="1"/>
      <c r="D190" s="1"/>
      <c r="E190" s="1"/>
      <c r="F190" s="1"/>
      <c r="G190" s="5"/>
      <c r="H190" s="12"/>
      <c r="I190" s="5"/>
      <c r="J190" s="5"/>
      <c r="K190" s="5"/>
    </row>
    <row r="191" spans="1:11" ht="12.75">
      <c r="A191" s="1"/>
      <c r="B191" s="1"/>
      <c r="C191" s="1"/>
      <c r="D191" s="1"/>
      <c r="E191" s="1"/>
      <c r="F191" s="1"/>
      <c r="G191" s="5"/>
      <c r="H191" s="12"/>
      <c r="I191" s="5"/>
      <c r="J191" s="5"/>
      <c r="K191" s="5"/>
    </row>
    <row r="192" spans="1:11" ht="12.75">
      <c r="A192" s="1"/>
      <c r="B192" s="1"/>
      <c r="C192" s="1"/>
      <c r="D192" s="1"/>
      <c r="E192" s="1"/>
      <c r="F192" s="1"/>
      <c r="G192" s="5"/>
      <c r="H192" s="12"/>
      <c r="I192" s="5"/>
      <c r="J192" s="5"/>
      <c r="K192" s="5"/>
    </row>
    <row r="193" spans="7:11" s="1" customFormat="1" ht="12.75">
      <c r="G193" s="5"/>
      <c r="H193" s="12"/>
      <c r="I193" s="5"/>
      <c r="J193" s="5"/>
      <c r="K193" s="5"/>
    </row>
    <row r="194" spans="1:11" ht="12.75">
      <c r="A194" s="1"/>
      <c r="B194" s="1"/>
      <c r="C194" s="1"/>
      <c r="D194" s="1"/>
      <c r="E194" s="1"/>
      <c r="F194" s="1"/>
      <c r="G194" s="5"/>
      <c r="H194" s="12"/>
      <c r="I194" s="5"/>
      <c r="J194" s="5"/>
      <c r="K194" s="5"/>
    </row>
    <row r="195" spans="1:11" ht="12.75">
      <c r="A195" s="1"/>
      <c r="B195" s="1"/>
      <c r="C195" s="1"/>
      <c r="D195" s="1"/>
      <c r="E195" s="1"/>
      <c r="F195" s="1"/>
      <c r="G195" s="5"/>
      <c r="H195" s="12"/>
      <c r="I195" s="6"/>
      <c r="J195" s="5"/>
      <c r="K195" s="5"/>
    </row>
    <row r="196" spans="1:11" ht="12.75">
      <c r="A196" s="1"/>
      <c r="B196" s="1"/>
      <c r="C196" s="1"/>
      <c r="D196" s="1"/>
      <c r="E196" s="1"/>
      <c r="F196" s="1"/>
      <c r="G196" s="5"/>
      <c r="H196" s="12"/>
      <c r="I196" s="5"/>
      <c r="J196" s="5"/>
      <c r="K196" s="5"/>
    </row>
    <row r="197" spans="1:11" ht="12.75">
      <c r="A197" s="1"/>
      <c r="B197" s="1"/>
      <c r="C197" s="1"/>
      <c r="D197" s="1"/>
      <c r="E197" s="1"/>
      <c r="F197" s="1"/>
      <c r="G197" s="5"/>
      <c r="H197" s="12"/>
      <c r="I197" s="5"/>
      <c r="J197" s="5"/>
      <c r="K197" s="5"/>
    </row>
    <row r="198" spans="1:11" ht="12.75">
      <c r="A198" s="1"/>
      <c r="B198" s="1"/>
      <c r="C198" s="1"/>
      <c r="D198" s="1"/>
      <c r="E198" s="1"/>
      <c r="F198" s="1"/>
      <c r="G198" s="5"/>
      <c r="H198" s="12"/>
      <c r="I198" s="6"/>
      <c r="J198" s="5"/>
      <c r="K198" s="5"/>
    </row>
    <row r="199" spans="1:11" ht="12.75">
      <c r="A199" s="25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5"/>
      <c r="H202" s="8"/>
      <c r="I202" s="5"/>
      <c r="J202" s="5"/>
      <c r="K202" s="5"/>
    </row>
    <row r="203" spans="1:11" ht="12.75">
      <c r="A203" s="1"/>
      <c r="B203" s="1"/>
      <c r="C203" s="1"/>
      <c r="D203" s="1"/>
      <c r="E203" s="1"/>
      <c r="F203" s="1"/>
      <c r="G203" s="5"/>
      <c r="H203" s="8"/>
      <c r="I203" s="5"/>
      <c r="J203" s="5"/>
      <c r="K203" s="5"/>
    </row>
    <row r="204" spans="1:11" ht="12.75">
      <c r="A204" s="1"/>
      <c r="B204" s="1"/>
      <c r="C204" s="1"/>
      <c r="D204" s="1"/>
      <c r="E204" s="1"/>
      <c r="F204" s="1"/>
      <c r="G204" s="5"/>
      <c r="H204" s="12"/>
      <c r="I204" s="5"/>
      <c r="J204" s="5"/>
      <c r="K204" s="5"/>
    </row>
    <row r="205" spans="1:11" ht="12.75">
      <c r="A205" s="1"/>
      <c r="B205" s="1"/>
      <c r="C205" s="1"/>
      <c r="D205" s="1"/>
      <c r="E205" s="1"/>
      <c r="F205" s="1"/>
      <c r="G205" s="5"/>
      <c r="H205" s="12"/>
      <c r="I205" s="5"/>
      <c r="J205" s="5"/>
      <c r="K205" s="5"/>
    </row>
    <row r="206" spans="1:11" ht="12.75">
      <c r="A206" s="1"/>
      <c r="B206" s="1"/>
      <c r="C206" s="1"/>
      <c r="D206" s="1"/>
      <c r="E206" s="1"/>
      <c r="F206" s="1"/>
      <c r="G206" s="5"/>
      <c r="H206" s="12"/>
      <c r="I206" s="5"/>
      <c r="J206" s="5"/>
      <c r="K206" s="5"/>
    </row>
    <row r="207" spans="1:11" ht="12.75">
      <c r="A207" s="1"/>
      <c r="B207" s="1"/>
      <c r="C207" s="1"/>
      <c r="D207" s="1"/>
      <c r="E207" s="1"/>
      <c r="F207" s="1"/>
      <c r="G207" s="5"/>
      <c r="H207" s="12"/>
      <c r="I207" s="5"/>
      <c r="J207" s="5"/>
      <c r="K207" s="5"/>
    </row>
    <row r="208" spans="1:11" ht="12.75">
      <c r="A208" s="1"/>
      <c r="B208" s="1"/>
      <c r="C208" s="1"/>
      <c r="D208" s="1"/>
      <c r="E208" s="1"/>
      <c r="F208" s="1"/>
      <c r="G208" s="5"/>
      <c r="H208" s="12"/>
      <c r="I208" s="5"/>
      <c r="J208" s="5"/>
      <c r="K208" s="5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0"/>
      <c r="B212" s="10"/>
      <c r="C212" s="10"/>
      <c r="D212" s="10"/>
      <c r="E212" s="10"/>
      <c r="F212" s="10"/>
      <c r="G212" s="7"/>
      <c r="H212" s="7"/>
      <c r="I212" s="7"/>
      <c r="J212" s="7"/>
      <c r="K212" s="7"/>
    </row>
    <row r="213" spans="1:11" ht="12.75">
      <c r="A213" s="1"/>
      <c r="B213" s="1"/>
      <c r="C213" s="1"/>
      <c r="D213" s="1"/>
      <c r="E213" s="1"/>
      <c r="F213" s="1"/>
      <c r="G213" s="2"/>
      <c r="H213" s="17"/>
      <c r="I213" s="2"/>
      <c r="J213" s="5"/>
      <c r="K213" s="2"/>
    </row>
    <row r="214" spans="1:11" ht="12.75">
      <c r="A214" s="1"/>
      <c r="B214" s="1"/>
      <c r="C214" s="1"/>
      <c r="D214" s="1"/>
      <c r="E214" s="1"/>
      <c r="F214" s="105"/>
      <c r="G214" s="2"/>
      <c r="H214" s="17"/>
      <c r="I214" s="2"/>
      <c r="J214" s="5"/>
      <c r="K214" s="5"/>
    </row>
    <row r="215" spans="1:11" ht="12.75">
      <c r="A215" s="1"/>
      <c r="B215" s="1"/>
      <c r="C215" s="1"/>
      <c r="D215" s="1"/>
      <c r="E215" s="1"/>
      <c r="F215" s="1"/>
      <c r="G215" s="2"/>
      <c r="H215" s="17"/>
      <c r="I215" s="2"/>
      <c r="J215" s="5"/>
      <c r="K215" s="5"/>
    </row>
    <row r="216" spans="1:11" ht="12.75">
      <c r="A216" s="1"/>
      <c r="B216" s="1"/>
      <c r="C216" s="1"/>
      <c r="D216" s="1"/>
      <c r="E216" s="1"/>
      <c r="F216" s="1"/>
      <c r="G216" s="2"/>
      <c r="H216" s="12"/>
      <c r="I216" s="2"/>
      <c r="J216" s="2"/>
      <c r="K216" s="2"/>
    </row>
    <row r="217" spans="1:11" ht="12.75">
      <c r="A217" s="10"/>
      <c r="B217" s="10"/>
      <c r="C217" s="10"/>
      <c r="D217" s="10"/>
      <c r="E217" s="10"/>
      <c r="F217" s="27"/>
      <c r="G217" s="26"/>
      <c r="H217" s="39"/>
      <c r="I217" s="26"/>
      <c r="J217" s="26"/>
      <c r="K217" s="26"/>
    </row>
    <row r="218" spans="1:11" ht="12.75">
      <c r="A218" s="1"/>
      <c r="B218" s="1"/>
      <c r="C218" s="1"/>
      <c r="D218" s="1"/>
      <c r="E218" s="1"/>
      <c r="F218" s="1"/>
      <c r="G218" s="5"/>
      <c r="H218" s="8"/>
      <c r="I218" s="5"/>
      <c r="J218" s="5"/>
      <c r="K218" s="5"/>
    </row>
    <row r="219" spans="1:11" ht="12.75">
      <c r="A219" s="1"/>
      <c r="B219" s="1"/>
      <c r="C219" s="1"/>
      <c r="D219" s="1"/>
      <c r="E219" s="1"/>
      <c r="F219" s="1"/>
      <c r="G219" s="5"/>
      <c r="H219" s="8"/>
      <c r="I219" s="5"/>
      <c r="J219" s="5"/>
      <c r="K219" s="5"/>
    </row>
    <row r="220" spans="1:11" ht="12.75">
      <c r="A220" s="1"/>
      <c r="B220" s="1"/>
      <c r="C220" s="1"/>
      <c r="D220" s="1"/>
      <c r="E220" s="1"/>
      <c r="F220" s="32"/>
      <c r="G220" s="5"/>
      <c r="H220" s="8"/>
      <c r="I220" s="5"/>
      <c r="J220" s="5"/>
      <c r="K220" s="5"/>
    </row>
    <row r="221" spans="1:11" ht="12.75">
      <c r="A221" s="1"/>
      <c r="B221" s="1"/>
      <c r="C221" s="1"/>
      <c r="D221" s="1"/>
      <c r="E221" s="3"/>
      <c r="F221" s="37"/>
      <c r="G221" s="6"/>
      <c r="H221" s="9"/>
      <c r="I221" s="5"/>
      <c r="J221" s="5"/>
      <c r="K221" s="5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2"/>
      <c r="H223" s="8"/>
      <c r="I223" s="2"/>
      <c r="J223" s="5"/>
      <c r="K223" s="5"/>
    </row>
    <row r="224" spans="1:11" ht="12.75">
      <c r="A224" s="1"/>
      <c r="B224" s="1"/>
      <c r="C224" s="1"/>
      <c r="D224" s="1"/>
      <c r="E224" s="1"/>
      <c r="F224" s="1"/>
      <c r="G224" s="2"/>
      <c r="H224" s="8"/>
      <c r="I224" s="5"/>
      <c r="J224" s="5"/>
      <c r="K224" s="5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6"/>
      <c r="F227" s="16"/>
      <c r="G227" s="15"/>
      <c r="H227" s="31"/>
      <c r="I227" s="15"/>
      <c r="J227" s="15"/>
      <c r="K227" s="15"/>
    </row>
    <row r="228" spans="1:11" ht="12.75">
      <c r="A228" s="1"/>
      <c r="B228" s="1"/>
      <c r="C228" s="1"/>
      <c r="D228" s="1"/>
      <c r="E228" s="1"/>
      <c r="F228" s="1"/>
      <c r="G228" s="5"/>
      <c r="H228" s="12"/>
      <c r="I228" s="5"/>
      <c r="J228" s="5"/>
      <c r="K228" s="5"/>
    </row>
    <row r="229" spans="1:11" ht="12.75">
      <c r="A229" s="1"/>
      <c r="B229" s="1"/>
      <c r="C229" s="1"/>
      <c r="D229" s="1"/>
      <c r="E229" s="1"/>
      <c r="F229" s="1"/>
      <c r="G229" s="5"/>
      <c r="H229" s="12"/>
      <c r="I229" s="5"/>
      <c r="J229" s="5"/>
      <c r="K229" s="5"/>
    </row>
    <row r="230" spans="1:11" ht="12.75">
      <c r="A230" s="1"/>
      <c r="B230" s="1"/>
      <c r="C230" s="1"/>
      <c r="D230" s="1"/>
      <c r="E230" s="1"/>
      <c r="F230" s="1"/>
      <c r="G230" s="5"/>
      <c r="H230" s="12"/>
      <c r="I230" s="5"/>
      <c r="J230" s="5"/>
      <c r="K230" s="5"/>
    </row>
    <row r="231" spans="1:11" ht="12.75">
      <c r="A231" s="1"/>
      <c r="B231" s="1"/>
      <c r="C231" s="1"/>
      <c r="D231" s="1"/>
      <c r="E231" s="1"/>
      <c r="F231" s="1"/>
      <c r="G231" s="2"/>
      <c r="H231" s="12"/>
      <c r="I231" s="5"/>
      <c r="J231" s="5"/>
      <c r="K231" s="5"/>
    </row>
    <row r="232" spans="1:11" ht="12.75">
      <c r="A232" s="1"/>
      <c r="B232" s="1"/>
      <c r="C232" s="1"/>
      <c r="D232" s="1"/>
      <c r="E232" s="1"/>
      <c r="F232" s="1"/>
      <c r="G232" s="5"/>
      <c r="H232" s="5"/>
      <c r="I232" s="5"/>
      <c r="J232" s="5"/>
      <c r="K232" s="5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36"/>
      <c r="H234" s="106"/>
      <c r="I234" s="36"/>
      <c r="J234" s="5"/>
      <c r="K234" s="5"/>
    </row>
    <row r="235" spans="1:11" ht="12.75">
      <c r="A235" s="1"/>
      <c r="B235" s="1"/>
      <c r="C235" s="1"/>
      <c r="D235" s="1"/>
      <c r="E235" s="1"/>
      <c r="F235" s="1"/>
      <c r="G235" s="5"/>
      <c r="H235" s="8"/>
      <c r="I235" s="5"/>
      <c r="J235" s="5"/>
      <c r="K235" s="5"/>
    </row>
    <row r="236" spans="1:11" ht="12.75">
      <c r="A236" s="1"/>
      <c r="B236" s="1"/>
      <c r="C236" s="1"/>
      <c r="D236" s="1"/>
      <c r="E236" s="1"/>
      <c r="F236" s="105"/>
      <c r="G236" s="5"/>
      <c r="H236" s="8"/>
      <c r="I236" s="5"/>
      <c r="J236" s="5"/>
      <c r="K236" s="5"/>
    </row>
    <row r="237" spans="1:11" ht="12.75">
      <c r="A237" s="1"/>
      <c r="B237" s="1"/>
      <c r="C237" s="1"/>
      <c r="D237" s="1"/>
      <c r="E237" s="1"/>
      <c r="F237" s="1"/>
      <c r="G237" s="5"/>
      <c r="H237" s="8"/>
      <c r="I237" s="5"/>
      <c r="J237" s="5"/>
      <c r="K237" s="5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5"/>
      <c r="H239" s="5"/>
      <c r="I239" s="5"/>
      <c r="J239" s="5"/>
      <c r="K239" s="5"/>
    </row>
    <row r="240" spans="1:11" ht="12.75">
      <c r="A240" s="1"/>
      <c r="B240" s="1"/>
      <c r="C240" s="1"/>
      <c r="D240" s="1"/>
      <c r="E240" s="1"/>
      <c r="F240" s="1"/>
      <c r="G240" s="5"/>
      <c r="H240" s="12"/>
      <c r="I240" s="5"/>
      <c r="J240" s="5"/>
      <c r="K240" s="5"/>
    </row>
    <row r="241" spans="1:11" ht="12.75">
      <c r="A241" s="1"/>
      <c r="B241" s="1"/>
      <c r="C241" s="1"/>
      <c r="D241" s="1"/>
      <c r="E241" s="1"/>
      <c r="F241" s="1"/>
      <c r="G241" s="5"/>
      <c r="H241" s="8"/>
      <c r="I241" s="5"/>
      <c r="J241" s="5"/>
      <c r="K241" s="5"/>
    </row>
    <row r="242" spans="1:11" ht="12.75">
      <c r="A242" s="1"/>
      <c r="B242" s="1"/>
      <c r="C242" s="1"/>
      <c r="D242" s="1"/>
      <c r="E242" s="1"/>
      <c r="F242" s="1"/>
      <c r="G242" s="5"/>
      <c r="H242" s="12"/>
      <c r="I242" s="5"/>
      <c r="J242" s="5"/>
      <c r="K242" s="5"/>
    </row>
    <row r="243" spans="1:11" ht="12.75">
      <c r="A243" s="1"/>
      <c r="B243" s="1"/>
      <c r="C243" s="1"/>
      <c r="D243" s="1"/>
      <c r="E243" s="1"/>
      <c r="F243" s="1"/>
      <c r="G243" s="5"/>
      <c r="H243" s="5"/>
      <c r="I243" s="5"/>
      <c r="J243" s="5"/>
      <c r="K243" s="5"/>
    </row>
    <row r="244" spans="1:11" ht="12.75">
      <c r="A244" s="1"/>
      <c r="B244" s="1"/>
      <c r="C244" s="1"/>
      <c r="D244" s="1"/>
      <c r="E244" s="1"/>
      <c r="F244" s="1"/>
      <c r="G244" s="5"/>
      <c r="H244" s="8"/>
      <c r="I244" s="5"/>
      <c r="J244" s="5"/>
      <c r="K244" s="5"/>
    </row>
    <row r="245" spans="1:11" ht="12.75">
      <c r="A245" s="1"/>
      <c r="B245" s="1"/>
      <c r="C245" s="1"/>
      <c r="D245" s="1"/>
      <c r="E245" s="1"/>
      <c r="F245" s="1"/>
      <c r="G245" s="5"/>
      <c r="H245" s="5"/>
      <c r="I245" s="5"/>
      <c r="J245" s="5"/>
      <c r="K245" s="5"/>
    </row>
    <row r="246" spans="1:11" ht="12.75">
      <c r="A246" s="1"/>
      <c r="B246" s="1"/>
      <c r="C246" s="1"/>
      <c r="D246" s="1"/>
      <c r="E246" s="1"/>
      <c r="F246" s="1"/>
      <c r="G246" s="5"/>
      <c r="H246" s="8"/>
      <c r="I246" s="5"/>
      <c r="J246" s="5"/>
      <c r="K246" s="5"/>
    </row>
    <row r="247" spans="1:11" ht="12.75">
      <c r="A247" s="1"/>
      <c r="B247" s="1"/>
      <c r="C247" s="1"/>
      <c r="D247" s="1"/>
      <c r="E247" s="1"/>
      <c r="F247" s="1"/>
      <c r="G247" s="5"/>
      <c r="H247" s="8"/>
      <c r="I247" s="5"/>
      <c r="J247" s="5"/>
      <c r="K247" s="5"/>
    </row>
    <row r="248" spans="1:11" ht="12.75">
      <c r="A248" s="1"/>
      <c r="B248" s="1"/>
      <c r="C248" s="1"/>
      <c r="D248" s="1"/>
      <c r="E248" s="1"/>
      <c r="F248" s="1"/>
      <c r="G248" s="5"/>
      <c r="H248" s="8"/>
      <c r="I248" s="5"/>
      <c r="J248" s="5"/>
      <c r="K248" s="5"/>
    </row>
    <row r="249" spans="1:11" ht="12.75">
      <c r="A249" s="1"/>
      <c r="B249" s="1"/>
      <c r="C249" s="1"/>
      <c r="D249" s="1"/>
      <c r="E249" s="1"/>
      <c r="F249" s="1"/>
      <c r="G249" s="5"/>
      <c r="H249" s="5"/>
      <c r="I249" s="6"/>
      <c r="J249" s="5"/>
      <c r="K249" s="5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0"/>
      <c r="B253" s="10"/>
      <c r="C253" s="10"/>
      <c r="D253" s="10"/>
      <c r="E253" s="10"/>
      <c r="F253" s="10"/>
      <c r="G253" s="7"/>
      <c r="H253" s="7"/>
      <c r="I253" s="7"/>
      <c r="J253" s="7"/>
      <c r="K253" s="7"/>
    </row>
    <row r="254" spans="1:11" ht="12.75">
      <c r="A254" s="1"/>
      <c r="B254" s="1"/>
      <c r="C254" s="1"/>
      <c r="D254" s="1"/>
      <c r="E254" s="1"/>
      <c r="F254" s="1"/>
      <c r="G254" s="5"/>
      <c r="H254" s="5"/>
      <c r="I254" s="5"/>
      <c r="J254" s="5"/>
      <c r="K254" s="5"/>
    </row>
    <row r="255" spans="1:11" ht="12.75">
      <c r="A255" s="1"/>
      <c r="B255" s="1"/>
      <c r="C255" s="1"/>
      <c r="D255" s="1"/>
      <c r="E255" s="1"/>
      <c r="F255" s="1"/>
      <c r="G255" s="5"/>
      <c r="H255" s="8"/>
      <c r="I255" s="5"/>
      <c r="J255" s="5"/>
      <c r="K255" s="5"/>
    </row>
    <row r="256" spans="1:11" ht="12.75">
      <c r="A256" s="1"/>
      <c r="B256" s="1"/>
      <c r="C256" s="1"/>
      <c r="D256" s="1"/>
      <c r="E256" s="1"/>
      <c r="F256" s="1"/>
      <c r="G256" s="5"/>
      <c r="H256" s="8"/>
      <c r="I256" s="5"/>
      <c r="J256" s="5"/>
      <c r="K256" s="5"/>
    </row>
    <row r="257" spans="1:11" ht="12.75">
      <c r="A257" s="1"/>
      <c r="B257" s="1"/>
      <c r="C257" s="1"/>
      <c r="D257" s="1"/>
      <c r="E257" s="1"/>
      <c r="F257" s="1"/>
      <c r="G257" s="5"/>
      <c r="H257" s="8"/>
      <c r="I257" s="5"/>
      <c r="J257" s="5"/>
      <c r="K257" s="5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5"/>
      <c r="H260" s="5"/>
      <c r="I260" s="5"/>
      <c r="J260" s="5"/>
      <c r="K260" s="5"/>
    </row>
    <row r="261" spans="1:11" ht="12.75">
      <c r="A261" s="1"/>
      <c r="B261" s="1"/>
      <c r="C261" s="1"/>
      <c r="D261" s="1"/>
      <c r="E261" s="1"/>
      <c r="F261" s="1"/>
      <c r="G261" s="2"/>
      <c r="H261" s="2"/>
      <c r="I261" s="5"/>
      <c r="J261" s="5"/>
      <c r="K261" s="5"/>
    </row>
    <row r="262" spans="1:11" ht="12.75">
      <c r="A262" s="1"/>
      <c r="B262" s="1"/>
      <c r="C262" s="1"/>
      <c r="D262" s="1"/>
      <c r="E262" s="1"/>
      <c r="F262" s="1"/>
      <c r="G262" s="2"/>
      <c r="H262" s="2"/>
      <c r="I262" s="5"/>
      <c r="J262" s="5"/>
      <c r="K262" s="5"/>
    </row>
    <row r="263" spans="1:11" ht="12.75">
      <c r="A263" s="1"/>
      <c r="B263" s="1"/>
      <c r="C263" s="1"/>
      <c r="D263" s="1"/>
      <c r="E263" s="1"/>
      <c r="F263" s="1"/>
      <c r="G263" s="2"/>
      <c r="H263" s="17"/>
      <c r="I263" s="5"/>
      <c r="J263" s="5"/>
      <c r="K263" s="5"/>
    </row>
    <row r="264" spans="1:11" ht="12.75">
      <c r="A264" s="1"/>
      <c r="B264" s="1"/>
      <c r="C264" s="1"/>
      <c r="D264" s="1"/>
      <c r="E264" s="1"/>
      <c r="F264" s="1"/>
      <c r="G264" s="5"/>
      <c r="H264" s="5"/>
      <c r="I264" s="5"/>
      <c r="J264" s="5"/>
      <c r="K264" s="5"/>
    </row>
    <row r="265" spans="1:11" ht="12.75">
      <c r="A265" s="1"/>
      <c r="B265" s="1"/>
      <c r="C265" s="1"/>
      <c r="D265" s="1"/>
      <c r="E265" s="1"/>
      <c r="F265" s="1"/>
      <c r="G265" s="5"/>
      <c r="H265" s="5"/>
      <c r="I265" s="5"/>
      <c r="J265" s="5"/>
      <c r="K265" s="5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3"/>
      <c r="F267" s="1"/>
      <c r="G267" s="5"/>
      <c r="H267" s="5"/>
      <c r="I267" s="5"/>
      <c r="J267" s="5"/>
      <c r="K267" s="5"/>
    </row>
    <row r="268" spans="1:11" ht="12.75">
      <c r="A268" s="1"/>
      <c r="B268" s="1"/>
      <c r="C268" s="1"/>
      <c r="D268" s="1"/>
      <c r="E268" s="1"/>
      <c r="F268" s="1"/>
      <c r="G268" s="5"/>
      <c r="H268" s="5"/>
      <c r="I268" s="5"/>
      <c r="J268" s="5"/>
      <c r="K268" s="5"/>
    </row>
    <row r="269" spans="1:11" ht="12.75">
      <c r="A269" s="1"/>
      <c r="B269" s="1"/>
      <c r="C269" s="1"/>
      <c r="D269" s="1"/>
      <c r="E269" s="1"/>
      <c r="F269" s="1"/>
      <c r="G269" s="5"/>
      <c r="H269" s="5"/>
      <c r="I269" s="5"/>
      <c r="J269" s="5"/>
      <c r="K269" s="5"/>
    </row>
    <row r="270" spans="1:11" ht="12.75">
      <c r="A270" s="1"/>
      <c r="B270" s="1"/>
      <c r="C270" s="1"/>
      <c r="D270" s="1"/>
      <c r="E270" s="1"/>
      <c r="F270" s="1"/>
      <c r="G270" s="5"/>
      <c r="H270" s="5"/>
      <c r="I270" s="5"/>
      <c r="J270" s="5"/>
      <c r="K270" s="5"/>
    </row>
    <row r="271" spans="1:11" ht="12.75">
      <c r="A271" s="1"/>
      <c r="B271" s="1"/>
      <c r="C271" s="1"/>
      <c r="D271" s="1"/>
      <c r="E271" s="1"/>
      <c r="F271" s="1"/>
      <c r="G271" s="5"/>
      <c r="H271" s="5"/>
      <c r="I271" s="5"/>
      <c r="J271" s="5"/>
      <c r="K271" s="5"/>
    </row>
    <row r="272" spans="1:11" ht="12.75">
      <c r="A272" s="1"/>
      <c r="B272" s="1"/>
      <c r="C272" s="1"/>
      <c r="D272" s="1"/>
      <c r="E272" s="1"/>
      <c r="F272" s="1"/>
      <c r="G272" s="5"/>
      <c r="H272" s="5"/>
      <c r="I272" s="5"/>
      <c r="J272" s="5"/>
      <c r="K272" s="5"/>
    </row>
    <row r="273" spans="1:11" ht="12.75">
      <c r="A273" s="1"/>
      <c r="B273" s="1"/>
      <c r="C273" s="1"/>
      <c r="D273" s="1"/>
      <c r="E273" s="1"/>
      <c r="F273" s="1"/>
      <c r="G273" s="5"/>
      <c r="H273" s="8"/>
      <c r="I273" s="5"/>
      <c r="J273" s="5"/>
      <c r="K273" s="5"/>
    </row>
    <row r="274" spans="1:11" ht="12.75">
      <c r="A274" s="1"/>
      <c r="B274" s="1"/>
      <c r="C274" s="1"/>
      <c r="D274" s="1"/>
      <c r="E274" s="1"/>
      <c r="F274" s="1"/>
      <c r="G274" s="17"/>
      <c r="H274" s="8"/>
      <c r="I274" s="5"/>
      <c r="J274" s="5"/>
      <c r="K274" s="5"/>
    </row>
    <row r="275" spans="1:11" ht="12.75">
      <c r="A275" s="1"/>
      <c r="B275" s="1"/>
      <c r="C275" s="1"/>
      <c r="D275" s="1"/>
      <c r="E275" s="1"/>
      <c r="F275" s="32"/>
      <c r="G275" s="17"/>
      <c r="H275" s="8"/>
      <c r="I275" s="5"/>
      <c r="J275" s="5"/>
      <c r="K275" s="5"/>
    </row>
    <row r="276" spans="1:11" ht="12.75">
      <c r="A276" s="1"/>
      <c r="B276" s="1"/>
      <c r="C276" s="1"/>
      <c r="D276" s="1"/>
      <c r="E276" s="1"/>
      <c r="F276" s="1"/>
      <c r="G276" s="17"/>
      <c r="H276" s="17"/>
      <c r="I276" s="17"/>
      <c r="J276" s="17"/>
      <c r="K276" s="17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5"/>
      <c r="K277" s="1"/>
    </row>
    <row r="278" spans="1:11" ht="12.75">
      <c r="A278" s="1"/>
      <c r="B278" s="1"/>
      <c r="C278" s="1"/>
      <c r="D278" s="1"/>
      <c r="E278" s="16"/>
      <c r="F278" s="16"/>
      <c r="G278" s="104"/>
      <c r="H278" s="104"/>
      <c r="I278" s="104"/>
      <c r="J278" s="104"/>
      <c r="K278" s="104"/>
    </row>
    <row r="279" spans="1:11" ht="12.75">
      <c r="A279" s="1"/>
      <c r="B279" s="1"/>
      <c r="C279" s="1"/>
      <c r="D279" s="1"/>
      <c r="E279" s="1"/>
      <c r="F279" s="25"/>
      <c r="G279" s="17"/>
      <c r="H279" s="17"/>
      <c r="I279" s="17"/>
      <c r="J279" s="17"/>
      <c r="K279" s="17"/>
    </row>
    <row r="280" spans="1:11" ht="12.75">
      <c r="A280" s="1"/>
      <c r="B280" s="1"/>
      <c r="C280" s="1"/>
      <c r="D280" s="1"/>
      <c r="E280" s="1"/>
      <c r="F280" s="25"/>
      <c r="G280" s="17"/>
      <c r="H280" s="17"/>
      <c r="I280" s="17"/>
      <c r="J280" s="5"/>
      <c r="K280" s="5"/>
    </row>
    <row r="281" spans="1:11" ht="12.75">
      <c r="A281" s="1"/>
      <c r="B281" s="1"/>
      <c r="C281" s="1"/>
      <c r="D281" s="1"/>
      <c r="E281" s="1"/>
      <c r="F281" s="32"/>
      <c r="G281" s="17"/>
      <c r="H281" s="17"/>
      <c r="I281" s="17"/>
      <c r="J281" s="5"/>
      <c r="K281" s="5"/>
    </row>
    <row r="282" spans="1:11" ht="12.75">
      <c r="A282" s="1"/>
      <c r="B282" s="1"/>
      <c r="C282" s="1"/>
      <c r="D282" s="1"/>
      <c r="E282" s="1"/>
      <c r="F282" s="1"/>
      <c r="G282" s="2"/>
      <c r="H282" s="2"/>
      <c r="I282" s="2"/>
      <c r="J282" s="5"/>
      <c r="K282" s="5"/>
    </row>
    <row r="283" spans="1:11" ht="12.75">
      <c r="A283" s="25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6"/>
      <c r="F284" s="16"/>
      <c r="G284" s="15"/>
      <c r="H284" s="23"/>
      <c r="I284" s="15"/>
      <c r="J284" s="15"/>
      <c r="K284" s="15"/>
    </row>
    <row r="285" spans="1:11" ht="12.75">
      <c r="A285" s="1"/>
      <c r="B285" s="1"/>
      <c r="C285" s="1"/>
      <c r="D285" s="1"/>
      <c r="E285" s="1"/>
      <c r="F285" s="1"/>
      <c r="G285" s="5"/>
      <c r="H285" s="8"/>
      <c r="I285" s="5"/>
      <c r="J285" s="5"/>
      <c r="K285" s="5"/>
    </row>
    <row r="286" spans="1:11" ht="12.75">
      <c r="A286" s="1"/>
      <c r="B286" s="1"/>
      <c r="C286" s="1"/>
      <c r="D286" s="1"/>
      <c r="E286" s="1"/>
      <c r="F286" s="1"/>
      <c r="G286" s="5"/>
      <c r="H286" s="8"/>
      <c r="I286" s="5"/>
      <c r="J286" s="5"/>
      <c r="K286" s="5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5"/>
      <c r="J287" s="1"/>
      <c r="K287" s="1"/>
    </row>
    <row r="288" spans="1:11" ht="12.75">
      <c r="A288" s="1"/>
      <c r="B288" s="1"/>
      <c r="C288" s="1"/>
      <c r="D288" s="1"/>
      <c r="E288" s="1"/>
      <c r="F288" s="32"/>
      <c r="G288" s="5"/>
      <c r="H288" s="5"/>
      <c r="I288" s="5"/>
      <c r="J288" s="5"/>
      <c r="K288" s="5"/>
    </row>
    <row r="289" spans="1:11" ht="12.75">
      <c r="A289" s="1"/>
      <c r="B289" s="1"/>
      <c r="C289" s="1"/>
      <c r="D289" s="1"/>
      <c r="E289" s="3"/>
      <c r="F289" s="37"/>
      <c r="G289" s="17"/>
      <c r="H289" s="17"/>
      <c r="I289" s="17"/>
      <c r="J289" s="1"/>
      <c r="K289" s="1"/>
    </row>
    <row r="290" spans="1:11" ht="12.75">
      <c r="A290" s="1"/>
      <c r="B290" s="1"/>
      <c r="C290" s="1"/>
      <c r="D290" s="1"/>
      <c r="E290" s="1"/>
      <c r="F290" s="37"/>
      <c r="G290" s="17"/>
      <c r="H290" s="17"/>
      <c r="I290" s="17"/>
      <c r="J290" s="1"/>
      <c r="K290" s="38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0"/>
      <c r="B292" s="10"/>
      <c r="C292" s="10"/>
      <c r="D292" s="10"/>
      <c r="E292" s="10"/>
      <c r="F292" s="10"/>
      <c r="G292" s="7"/>
      <c r="H292" s="7"/>
      <c r="I292" s="7"/>
      <c r="J292" s="7"/>
      <c r="K292" s="7"/>
    </row>
    <row r="293" spans="1:11" ht="12.75">
      <c r="A293" s="1"/>
      <c r="B293" s="1"/>
      <c r="C293" s="1"/>
      <c r="D293" s="1"/>
      <c r="E293" s="1"/>
      <c r="F293" s="1"/>
      <c r="G293" s="5"/>
      <c r="H293" s="8"/>
      <c r="I293" s="5"/>
      <c r="J293" s="5"/>
      <c r="K293" s="5"/>
    </row>
    <row r="294" spans="1:11" ht="12.75">
      <c r="A294" s="1"/>
      <c r="B294" s="1"/>
      <c r="C294" s="1"/>
      <c r="D294" s="1"/>
      <c r="E294" s="1"/>
      <c r="F294" s="1"/>
      <c r="G294" s="5"/>
      <c r="H294" s="8"/>
      <c r="I294" s="5"/>
      <c r="J294" s="5"/>
      <c r="K294" s="5"/>
    </row>
    <row r="295" spans="1:11" ht="12.75">
      <c r="A295" s="1"/>
      <c r="B295" s="1"/>
      <c r="C295" s="1"/>
      <c r="D295" s="1"/>
      <c r="E295" s="1"/>
      <c r="F295" s="1"/>
      <c r="G295" s="5"/>
      <c r="H295" s="5"/>
      <c r="I295" s="5"/>
      <c r="J295" s="5"/>
      <c r="K295" s="5"/>
    </row>
    <row r="296" spans="1:11" ht="12.75">
      <c r="A296" s="1"/>
      <c r="B296" s="1"/>
      <c r="C296" s="1"/>
      <c r="D296" s="1"/>
      <c r="E296" s="1"/>
      <c r="F296" s="1"/>
      <c r="G296" s="5"/>
      <c r="H296" s="5"/>
      <c r="I296" s="5"/>
      <c r="J296" s="5"/>
      <c r="K296" s="5"/>
    </row>
    <row r="297" spans="1:11" ht="12.75">
      <c r="A297" s="1"/>
      <c r="B297" s="1"/>
      <c r="C297" s="1"/>
      <c r="D297" s="1"/>
      <c r="E297" s="1"/>
      <c r="F297" s="1"/>
      <c r="G297" s="5"/>
      <c r="H297" s="8"/>
      <c r="I297" s="5"/>
      <c r="J297" s="5"/>
      <c r="K297" s="5"/>
    </row>
    <row r="298" spans="1:11" ht="12.75">
      <c r="A298" s="1"/>
      <c r="B298" s="1"/>
      <c r="C298" s="1"/>
      <c r="D298" s="1"/>
      <c r="E298" s="1"/>
      <c r="F298" s="1"/>
      <c r="G298" s="5"/>
      <c r="H298" s="8"/>
      <c r="I298" s="5"/>
      <c r="J298" s="5"/>
      <c r="K298" s="5"/>
    </row>
    <row r="299" spans="1:11" ht="12.75">
      <c r="A299" s="1"/>
      <c r="B299" s="1"/>
      <c r="C299" s="1"/>
      <c r="D299" s="1"/>
      <c r="E299" s="1"/>
      <c r="F299" s="1"/>
      <c r="G299" s="5"/>
      <c r="H299" s="8"/>
      <c r="I299" s="5"/>
      <c r="J299" s="5"/>
      <c r="K299" s="5"/>
    </row>
    <row r="300" spans="1:11" ht="12.75">
      <c r="A300" s="1"/>
      <c r="B300" s="1"/>
      <c r="C300" s="1"/>
      <c r="D300" s="1"/>
      <c r="E300" s="1"/>
      <c r="F300" s="1"/>
      <c r="G300" s="5"/>
      <c r="H300" s="5"/>
      <c r="I300" s="5"/>
      <c r="J300" s="5"/>
      <c r="K300" s="5"/>
    </row>
    <row r="301" spans="1:11" ht="12.75">
      <c r="A301" s="1"/>
      <c r="B301" s="1"/>
      <c r="C301" s="1"/>
      <c r="D301" s="1"/>
      <c r="E301" s="1"/>
      <c r="F301" s="21"/>
      <c r="G301" s="5"/>
      <c r="H301" s="8"/>
      <c r="I301" s="5"/>
      <c r="J301" s="5"/>
      <c r="K301" s="5"/>
    </row>
    <row r="302" spans="1:11" ht="12.75">
      <c r="A302" s="1"/>
      <c r="B302" s="1"/>
      <c r="C302" s="1"/>
      <c r="D302" s="1"/>
      <c r="E302" s="1"/>
      <c r="F302" s="1"/>
      <c r="G302" s="5"/>
      <c r="H302" s="8"/>
      <c r="I302" s="5"/>
      <c r="J302" s="5"/>
      <c r="K302" s="5"/>
    </row>
    <row r="303" spans="1:11" ht="12.75">
      <c r="A303" s="1"/>
      <c r="B303" s="1"/>
      <c r="C303" s="1"/>
      <c r="D303" s="1"/>
      <c r="E303" s="1"/>
      <c r="F303" s="1"/>
      <c r="G303" s="5"/>
      <c r="H303" s="8"/>
      <c r="I303" s="5"/>
      <c r="J303" s="5"/>
      <c r="K303" s="5"/>
    </row>
    <row r="304" spans="1:11" ht="12.75">
      <c r="A304" s="1"/>
      <c r="B304" s="1"/>
      <c r="C304" s="1"/>
      <c r="D304" s="1"/>
      <c r="E304" s="1"/>
      <c r="F304" s="1"/>
      <c r="G304" s="5"/>
      <c r="H304" s="5"/>
      <c r="I304" s="5"/>
      <c r="J304" s="5"/>
      <c r="K304" s="5"/>
    </row>
    <row r="305" spans="1:11" ht="12.75">
      <c r="A305" s="1"/>
      <c r="B305" s="1"/>
      <c r="C305" s="1"/>
      <c r="D305" s="1"/>
      <c r="E305" s="1"/>
      <c r="F305" s="1"/>
      <c r="G305" s="5"/>
      <c r="H305" s="5"/>
      <c r="I305" s="5"/>
      <c r="J305" s="5"/>
      <c r="K305" s="5"/>
    </row>
    <row r="306" spans="1:11" ht="12.75">
      <c r="A306" s="1"/>
      <c r="B306" s="1"/>
      <c r="C306" s="1"/>
      <c r="D306" s="1"/>
      <c r="E306" s="16"/>
      <c r="F306" s="16"/>
      <c r="G306" s="15"/>
      <c r="H306" s="23"/>
      <c r="I306" s="15"/>
      <c r="J306" s="15"/>
      <c r="K306" s="15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6"/>
      <c r="F308" s="16"/>
      <c r="G308" s="15"/>
      <c r="H308" s="15"/>
      <c r="I308" s="15"/>
      <c r="J308" s="15"/>
      <c r="K308" s="15"/>
    </row>
    <row r="309" spans="1:11" ht="12.75">
      <c r="A309" s="1"/>
      <c r="B309" s="1"/>
      <c r="C309" s="1"/>
      <c r="D309" s="1"/>
      <c r="E309" s="1"/>
      <c r="F309" s="16"/>
      <c r="G309" s="5"/>
      <c r="H309" s="5"/>
      <c r="I309" s="5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5"/>
      <c r="H310" s="8"/>
      <c r="I310" s="5"/>
      <c r="J310" s="5"/>
      <c r="K310" s="5"/>
    </row>
    <row r="311" spans="1:11" ht="12.75">
      <c r="A311" s="1"/>
      <c r="B311" s="1"/>
      <c r="C311" s="1"/>
      <c r="D311" s="1"/>
      <c r="E311" s="1"/>
      <c r="F311" s="1"/>
      <c r="G311" s="5"/>
      <c r="H311" s="5"/>
      <c r="I311" s="5"/>
      <c r="J311" s="5"/>
      <c r="K311" s="5"/>
    </row>
    <row r="312" spans="1:11" ht="12.75">
      <c r="A312" s="1"/>
      <c r="B312" s="1"/>
      <c r="C312" s="1"/>
      <c r="D312" s="1"/>
      <c r="E312" s="1"/>
      <c r="F312" s="1"/>
      <c r="G312" s="5"/>
      <c r="H312" s="5"/>
      <c r="I312" s="5"/>
      <c r="J312" s="5"/>
      <c r="K312" s="5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5"/>
      <c r="H314" s="5"/>
      <c r="I314" s="5"/>
      <c r="J314" s="5"/>
      <c r="K314" s="5"/>
    </row>
    <row r="315" spans="1:11" ht="12.75">
      <c r="A315" s="16"/>
      <c r="B315" s="16"/>
      <c r="C315" s="16"/>
      <c r="D315" s="16"/>
      <c r="E315" s="16"/>
      <c r="F315" s="16"/>
      <c r="G315" s="15"/>
      <c r="H315" s="23"/>
      <c r="I315" s="15"/>
      <c r="J315" s="15"/>
      <c r="K315" s="15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6"/>
      <c r="F317" s="16"/>
      <c r="G317" s="15"/>
      <c r="H317" s="15"/>
      <c r="I317" s="15"/>
      <c r="J317" s="15"/>
      <c r="K317" s="15"/>
    </row>
    <row r="318" spans="1:11" ht="12.75">
      <c r="A318" s="1"/>
      <c r="B318" s="1"/>
      <c r="C318" s="1"/>
      <c r="D318" s="1"/>
      <c r="E318" s="16"/>
      <c r="F318" s="16"/>
      <c r="G318" s="15"/>
      <c r="H318" s="15"/>
      <c r="I318" s="15"/>
      <c r="J318" s="15"/>
      <c r="K318" s="15"/>
    </row>
    <row r="319" spans="1:11" ht="12.75">
      <c r="A319" s="1"/>
      <c r="B319" s="1"/>
      <c r="C319" s="1"/>
      <c r="D319" s="1"/>
      <c r="E319" s="16"/>
      <c r="F319" s="16"/>
      <c r="G319" s="5"/>
      <c r="H319" s="5"/>
      <c r="I319" s="5"/>
      <c r="J319" s="15"/>
      <c r="K319" s="5"/>
    </row>
    <row r="320" spans="1:11" ht="12.75">
      <c r="A320" s="1"/>
      <c r="B320" s="1"/>
      <c r="C320" s="1"/>
      <c r="D320" s="1"/>
      <c r="E320" s="16"/>
      <c r="F320" s="16"/>
      <c r="G320" s="15"/>
      <c r="H320" s="31"/>
      <c r="I320" s="15"/>
      <c r="J320" s="15"/>
      <c r="K320" s="15"/>
    </row>
    <row r="321" spans="1:11" ht="12.75">
      <c r="A321" s="1"/>
      <c r="B321" s="1"/>
      <c r="C321" s="1"/>
      <c r="D321" s="1"/>
      <c r="E321" s="1"/>
      <c r="F321" s="1"/>
      <c r="G321" s="1"/>
      <c r="H321" s="12"/>
      <c r="I321" s="1"/>
      <c r="J321" s="1"/>
      <c r="K321" s="1"/>
    </row>
    <row r="322" spans="1:11" ht="12.75">
      <c r="A322" s="1"/>
      <c r="B322" s="1"/>
      <c r="C322" s="1"/>
      <c r="D322" s="1"/>
      <c r="E322" s="16"/>
      <c r="F322" s="16"/>
      <c r="G322" s="15"/>
      <c r="H322" s="23"/>
      <c r="I322" s="15"/>
      <c r="J322" s="15"/>
      <c r="K322" s="15"/>
    </row>
    <row r="323" spans="1:11" ht="12.75">
      <c r="A323" s="1"/>
      <c r="B323" s="1"/>
      <c r="C323" s="1"/>
      <c r="D323" s="1"/>
      <c r="E323" s="1"/>
      <c r="F323" s="1"/>
      <c r="G323" s="5"/>
      <c r="H323" s="8"/>
      <c r="I323" s="5"/>
      <c r="J323" s="5"/>
      <c r="K323" s="5"/>
    </row>
    <row r="324" spans="1:11" ht="12.75">
      <c r="A324" s="1"/>
      <c r="B324" s="1"/>
      <c r="C324" s="1"/>
      <c r="D324" s="1"/>
      <c r="E324" s="1"/>
      <c r="F324" s="1"/>
      <c r="G324" s="5"/>
      <c r="H324" s="8"/>
      <c r="I324" s="5"/>
      <c r="J324" s="5"/>
      <c r="K324" s="5"/>
    </row>
    <row r="325" spans="1:11" ht="12.75">
      <c r="A325" s="1"/>
      <c r="B325" s="1"/>
      <c r="C325" s="1"/>
      <c r="D325" s="1"/>
      <c r="E325" s="1"/>
      <c r="F325" s="1"/>
      <c r="G325" s="5"/>
      <c r="H325" s="5"/>
      <c r="I325" s="5"/>
      <c r="J325" s="5"/>
      <c r="K325" s="5"/>
    </row>
    <row r="326" spans="1:11" ht="12.75">
      <c r="A326" s="1"/>
      <c r="B326" s="1"/>
      <c r="C326" s="1"/>
      <c r="D326" s="1"/>
      <c r="E326" s="1"/>
      <c r="F326" s="1"/>
      <c r="G326" s="5"/>
      <c r="H326" s="5"/>
      <c r="I326" s="5"/>
      <c r="J326" s="5"/>
      <c r="K326" s="5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5"/>
      <c r="H329" s="8"/>
      <c r="I329" s="5"/>
      <c r="J329" s="5"/>
      <c r="K329" s="5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0"/>
      <c r="B331" s="10"/>
      <c r="C331" s="10"/>
      <c r="D331" s="10"/>
      <c r="E331" s="10"/>
      <c r="F331" s="10"/>
      <c r="G331" s="7"/>
      <c r="H331" s="7"/>
      <c r="I331" s="7"/>
      <c r="J331" s="7"/>
      <c r="K331" s="7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6"/>
      <c r="F335" s="16"/>
      <c r="G335" s="15"/>
      <c r="H335" s="15"/>
      <c r="I335" s="15"/>
      <c r="J335" s="15"/>
      <c r="K335" s="15"/>
    </row>
    <row r="336" spans="1:11" ht="12.75">
      <c r="A336" s="1"/>
      <c r="B336" s="1"/>
      <c r="C336" s="1"/>
      <c r="D336" s="1"/>
      <c r="E336" s="1"/>
      <c r="F336" s="1"/>
      <c r="G336" s="5"/>
      <c r="H336" s="5"/>
      <c r="I336" s="5"/>
      <c r="J336" s="5"/>
      <c r="K336" s="5"/>
    </row>
    <row r="337" spans="1:11" ht="12.75">
      <c r="A337" s="1"/>
      <c r="B337" s="1"/>
      <c r="C337" s="1"/>
      <c r="D337" s="1"/>
      <c r="E337" s="1"/>
      <c r="F337" s="1"/>
      <c r="G337" s="5"/>
      <c r="H337" s="8"/>
      <c r="I337" s="5"/>
      <c r="J337" s="5"/>
      <c r="K337" s="5"/>
    </row>
    <row r="338" spans="1:11" ht="12.75">
      <c r="A338" s="1"/>
      <c r="B338" s="1"/>
      <c r="C338" s="1"/>
      <c r="D338" s="1"/>
      <c r="E338" s="1"/>
      <c r="F338" s="3"/>
      <c r="G338" s="6"/>
      <c r="H338" s="9"/>
      <c r="I338" s="5"/>
      <c r="J338" s="5"/>
      <c r="K338" s="5"/>
    </row>
    <row r="339" spans="1:11" ht="12.75">
      <c r="A339" s="1"/>
      <c r="B339" s="1"/>
      <c r="C339" s="1"/>
      <c r="D339" s="1"/>
      <c r="E339" s="1"/>
      <c r="F339" s="1"/>
      <c r="G339" s="5"/>
      <c r="H339" s="5"/>
      <c r="I339" s="5"/>
      <c r="J339" s="5"/>
      <c r="K339" s="5"/>
    </row>
    <row r="340" spans="1:11" ht="12.75">
      <c r="A340" s="1"/>
      <c r="B340" s="1"/>
      <c r="C340" s="1"/>
      <c r="D340" s="1"/>
      <c r="E340" s="1"/>
      <c r="F340" s="1"/>
      <c r="G340" s="5"/>
      <c r="H340" s="5"/>
      <c r="I340" s="5"/>
      <c r="J340" s="5"/>
      <c r="K340" s="5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5"/>
      <c r="H343" s="5"/>
      <c r="I343" s="5"/>
      <c r="J343" s="5"/>
      <c r="K343" s="5"/>
    </row>
    <row r="344" spans="1:11" ht="12.75">
      <c r="A344" s="1"/>
      <c r="B344" s="1"/>
      <c r="C344" s="1"/>
      <c r="D344" s="1"/>
      <c r="E344" s="1"/>
      <c r="F344" s="1"/>
      <c r="G344" s="5"/>
      <c r="H344" s="5"/>
      <c r="I344" s="5"/>
      <c r="J344" s="5"/>
      <c r="K344" s="5"/>
    </row>
    <row r="345" spans="1:11" ht="12.75">
      <c r="A345" s="1"/>
      <c r="B345" s="1"/>
      <c r="C345" s="1"/>
      <c r="D345" s="1"/>
      <c r="E345" s="1"/>
      <c r="F345" s="1"/>
      <c r="G345" s="5"/>
      <c r="H345" s="8"/>
      <c r="I345" s="5"/>
      <c r="J345" s="5"/>
      <c r="K345" s="5"/>
    </row>
    <row r="346" spans="1:11" ht="12.75">
      <c r="A346" s="1"/>
      <c r="B346" s="1"/>
      <c r="C346" s="1"/>
      <c r="D346" s="1"/>
      <c r="E346" s="1"/>
      <c r="F346" s="1"/>
      <c r="G346" s="5"/>
      <c r="H346" s="8"/>
      <c r="I346" s="5"/>
      <c r="J346" s="5"/>
      <c r="K346" s="5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5"/>
      <c r="H350" s="8"/>
      <c r="I350" s="5"/>
      <c r="J350" s="5"/>
      <c r="K350" s="5"/>
    </row>
    <row r="351" spans="1:11" ht="12.75">
      <c r="A351" s="1"/>
      <c r="B351" s="1"/>
      <c r="C351" s="1"/>
      <c r="D351" s="1"/>
      <c r="E351" s="1"/>
      <c r="F351" s="1"/>
      <c r="G351" s="17"/>
      <c r="H351" s="8"/>
      <c r="I351" s="5"/>
      <c r="J351" s="5"/>
      <c r="K351" s="5"/>
    </row>
    <row r="352" spans="1:11" ht="12.75">
      <c r="A352" s="1"/>
      <c r="B352" s="1"/>
      <c r="C352" s="1"/>
      <c r="D352" s="1"/>
      <c r="E352" s="1"/>
      <c r="F352" s="1"/>
      <c r="G352" s="17"/>
      <c r="H352" s="5"/>
      <c r="I352" s="5"/>
      <c r="J352" s="5"/>
      <c r="K352" s="5"/>
    </row>
    <row r="353" spans="1:11" ht="12.75">
      <c r="A353" s="1"/>
      <c r="B353" s="1"/>
      <c r="C353" s="1"/>
      <c r="D353" s="1"/>
      <c r="E353" s="1"/>
      <c r="F353" s="1"/>
      <c r="G353" s="5"/>
      <c r="H353" s="5"/>
      <c r="I353" s="5"/>
      <c r="J353" s="5"/>
      <c r="K353" s="5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5"/>
      <c r="H355" s="5"/>
      <c r="I355" s="5"/>
      <c r="J355" s="5"/>
      <c r="K355" s="5"/>
    </row>
    <row r="356" spans="1:11" ht="12.75">
      <c r="A356" s="1"/>
      <c r="B356" s="1"/>
      <c r="C356" s="1"/>
      <c r="D356" s="1"/>
      <c r="E356" s="1"/>
      <c r="F356" s="1"/>
      <c r="G356" s="5"/>
      <c r="H356" s="5"/>
      <c r="I356" s="5"/>
      <c r="J356" s="5"/>
      <c r="K356" s="5"/>
    </row>
    <row r="357" spans="1:11" ht="12.75">
      <c r="A357" s="1"/>
      <c r="B357" s="1"/>
      <c r="C357" s="1"/>
      <c r="D357" s="1"/>
      <c r="E357" s="1"/>
      <c r="F357" s="1"/>
      <c r="G357" s="5"/>
      <c r="H357" s="8"/>
      <c r="I357" s="5"/>
      <c r="J357" s="5"/>
      <c r="K357" s="5"/>
    </row>
    <row r="358" spans="1:11" ht="12.75">
      <c r="A358" s="1"/>
      <c r="B358" s="1"/>
      <c r="C358" s="1"/>
      <c r="D358" s="1"/>
      <c r="E358" s="1"/>
      <c r="F358" s="1"/>
      <c r="G358" s="5"/>
      <c r="H358" s="8"/>
      <c r="I358" s="5"/>
      <c r="J358" s="5"/>
      <c r="K358" s="5"/>
    </row>
    <row r="359" spans="1:11" ht="12.75">
      <c r="A359" s="1"/>
      <c r="B359" s="1"/>
      <c r="C359" s="1"/>
      <c r="D359" s="1"/>
      <c r="E359" s="1"/>
      <c r="F359" s="1"/>
      <c r="G359" s="5"/>
      <c r="H359" s="8"/>
      <c r="I359" s="5"/>
      <c r="J359" s="5"/>
      <c r="K359" s="5"/>
    </row>
    <row r="360" spans="1:11" ht="12.75">
      <c r="A360" s="1"/>
      <c r="B360" s="1"/>
      <c r="C360" s="1"/>
      <c r="D360" s="1"/>
      <c r="E360" s="1"/>
      <c r="F360" s="1"/>
      <c r="G360" s="5"/>
      <c r="H360" s="5"/>
      <c r="I360" s="5"/>
      <c r="J360" s="5"/>
      <c r="K360" s="5"/>
    </row>
    <row r="361" spans="1:11" ht="12.75">
      <c r="A361" s="1"/>
      <c r="B361" s="1"/>
      <c r="C361" s="1"/>
      <c r="D361" s="1"/>
      <c r="E361" s="1"/>
      <c r="F361" s="1"/>
      <c r="G361" s="5"/>
      <c r="H361" s="5"/>
      <c r="I361" s="5"/>
      <c r="J361" s="5"/>
      <c r="K361" s="5"/>
    </row>
    <row r="362" spans="1:11" ht="12.75">
      <c r="A362" s="1"/>
      <c r="B362" s="1"/>
      <c r="C362" s="1"/>
      <c r="D362" s="1"/>
      <c r="E362" s="16"/>
      <c r="F362" s="16"/>
      <c r="G362" s="15"/>
      <c r="H362" s="15"/>
      <c r="I362" s="15"/>
      <c r="J362" s="15"/>
      <c r="K362" s="15"/>
    </row>
    <row r="363" spans="1:11" ht="12.75">
      <c r="A363" s="1"/>
      <c r="B363" s="1"/>
      <c r="C363" s="1"/>
      <c r="D363" s="1"/>
      <c r="E363" s="3"/>
      <c r="F363" s="1"/>
      <c r="G363" s="5"/>
      <c r="H363" s="5"/>
      <c r="I363" s="5"/>
      <c r="J363" s="5"/>
      <c r="K363" s="5"/>
    </row>
    <row r="364" spans="1:11" ht="12.75">
      <c r="A364" s="1"/>
      <c r="B364" s="1"/>
      <c r="C364" s="1"/>
      <c r="D364" s="1"/>
      <c r="E364" s="1"/>
      <c r="F364" s="1"/>
      <c r="G364" s="5"/>
      <c r="H364" s="5"/>
      <c r="I364" s="5"/>
      <c r="J364" s="5"/>
      <c r="K364" s="5"/>
    </row>
    <row r="365" spans="1:11" ht="12.75">
      <c r="A365" s="1"/>
      <c r="B365" s="1"/>
      <c r="C365" s="1"/>
      <c r="D365" s="1"/>
      <c r="E365" s="1"/>
      <c r="F365" s="1"/>
      <c r="G365" s="5"/>
      <c r="H365" s="5"/>
      <c r="I365" s="5"/>
      <c r="J365" s="5"/>
      <c r="K365" s="5"/>
    </row>
    <row r="366" spans="1:11" ht="12.75">
      <c r="A366" s="1"/>
      <c r="B366" s="1"/>
      <c r="C366" s="1"/>
      <c r="D366" s="1"/>
      <c r="E366" s="1"/>
      <c r="F366" s="1"/>
      <c r="G366" s="5"/>
      <c r="H366" s="5"/>
      <c r="I366" s="5"/>
      <c r="J366" s="5"/>
      <c r="K366" s="5"/>
    </row>
    <row r="367" spans="1:11" ht="12.75">
      <c r="A367" s="16"/>
      <c r="B367" s="16"/>
      <c r="C367" s="16"/>
      <c r="D367" s="16"/>
      <c r="E367" s="16"/>
      <c r="F367" s="16"/>
      <c r="G367" s="15"/>
      <c r="H367" s="23"/>
      <c r="I367" s="15"/>
      <c r="J367" s="5"/>
      <c r="K367" s="5"/>
    </row>
    <row r="368" spans="1:11" ht="12.75">
      <c r="A368" s="1"/>
      <c r="B368" s="1"/>
      <c r="C368" s="1"/>
      <c r="D368" s="1"/>
      <c r="E368" s="1"/>
      <c r="F368" s="1"/>
      <c r="G368" s="29"/>
      <c r="H368" s="29"/>
      <c r="I368" s="5"/>
      <c r="J368" s="5"/>
      <c r="K368" s="5"/>
    </row>
    <row r="369" spans="1:11" ht="12.75">
      <c r="A369" s="28"/>
      <c r="B369" s="1"/>
      <c r="C369" s="1"/>
      <c r="D369" s="1"/>
      <c r="E369" s="1"/>
      <c r="F369" s="1"/>
      <c r="G369" s="29"/>
      <c r="H369" s="30"/>
      <c r="I369" s="29"/>
      <c r="J369" s="29"/>
      <c r="K369" s="29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8">
      <c r="A376" s="1"/>
      <c r="B376" s="1"/>
      <c r="C376" s="1"/>
      <c r="D376" s="1"/>
      <c r="E376" s="107"/>
      <c r="F376" s="107"/>
      <c r="G376" s="107"/>
      <c r="H376" s="107"/>
      <c r="I376" s="107"/>
      <c r="J376" s="107"/>
      <c r="K376" s="1"/>
    </row>
    <row r="377" spans="1:11" ht="18">
      <c r="A377" s="1"/>
      <c r="B377" s="1"/>
      <c r="C377" s="1"/>
      <c r="D377" s="1"/>
      <c r="E377" s="107"/>
      <c r="F377" s="107"/>
      <c r="G377" s="107"/>
      <c r="H377" s="107"/>
      <c r="I377" s="107"/>
      <c r="J377" s="107"/>
      <c r="K377" s="1"/>
    </row>
    <row r="378" spans="1:11" ht="18">
      <c r="A378" s="1"/>
      <c r="B378" s="1"/>
      <c r="C378" s="1"/>
      <c r="D378" s="1"/>
      <c r="E378" s="107"/>
      <c r="F378" s="107"/>
      <c r="G378" s="107"/>
      <c r="H378" s="107"/>
      <c r="I378" s="107"/>
      <c r="J378" s="107"/>
      <c r="K378" s="1"/>
    </row>
    <row r="379" spans="1:11" ht="18">
      <c r="A379" s="1"/>
      <c r="B379" s="1"/>
      <c r="C379" s="1"/>
      <c r="D379" s="1"/>
      <c r="E379" s="1"/>
      <c r="F379" s="1"/>
      <c r="G379" s="107"/>
      <c r="H379" s="1"/>
      <c r="I379" s="1"/>
      <c r="J379" s="1"/>
      <c r="K379" s="1"/>
    </row>
    <row r="380" spans="1:11" ht="18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1:11" ht="18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1:11" ht="18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1:11" ht="18">
      <c r="A383" s="107"/>
      <c r="B383" s="107"/>
      <c r="C383" s="107"/>
      <c r="D383" s="107"/>
      <c r="E383" s="1"/>
      <c r="F383" s="1"/>
      <c r="G383" s="1"/>
      <c r="H383" s="1"/>
      <c r="I383" s="1"/>
      <c r="J383" s="1"/>
      <c r="K383" s="107"/>
    </row>
    <row r="384" spans="1:11" ht="18">
      <c r="A384" s="107"/>
      <c r="B384" s="107"/>
      <c r="C384" s="107"/>
      <c r="D384" s="107"/>
      <c r="E384" s="1"/>
      <c r="F384" s="1"/>
      <c r="G384" s="1"/>
      <c r="H384" s="1"/>
      <c r="I384" s="1"/>
      <c r="J384" s="1"/>
      <c r="K384" s="107"/>
    </row>
    <row r="385" spans="1:11" ht="18">
      <c r="A385" s="107"/>
      <c r="B385" s="107"/>
      <c r="C385" s="107"/>
      <c r="D385" s="107"/>
      <c r="E385" s="1"/>
      <c r="F385" s="1"/>
      <c r="G385" s="1"/>
      <c r="H385" s="1"/>
      <c r="I385" s="1"/>
      <c r="J385" s="1"/>
      <c r="K385" s="107"/>
    </row>
    <row r="386" spans="1:11" ht="18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1:11" ht="18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1:11" ht="18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1:11" ht="18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"/>
    </row>
    <row r="390" spans="1:11" ht="18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1:11" ht="18">
      <c r="A391" s="107"/>
      <c r="B391" s="107"/>
      <c r="C391" s="107"/>
      <c r="D391" s="107"/>
      <c r="E391" s="107"/>
      <c r="F391" s="107"/>
      <c r="G391" s="107"/>
      <c r="H391" s="107"/>
      <c r="I391" s="107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435" ht="14.25" customHeight="1"/>
    <row r="445" ht="12.75" hidden="1"/>
    <row r="490" spans="12:24" ht="18"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2:13" ht="18">
      <c r="L491" s="4"/>
      <c r="M491" s="4"/>
    </row>
  </sheetData>
  <sheetProtection/>
  <printOptions/>
  <pageMargins left="0.3937007874015748" right="0.1968503937007874" top="0.3937007874015748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8" sqref="A8:H8"/>
    </sheetView>
  </sheetViews>
  <sheetFormatPr defaultColWidth="11.421875" defaultRowHeight="12.75"/>
  <cols>
    <col min="1" max="1" width="16.00390625" style="42" customWidth="1"/>
    <col min="2" max="3" width="17.57421875" style="42" customWidth="1"/>
    <col min="4" max="4" width="17.57421875" style="41" customWidth="1"/>
    <col min="5" max="8" width="17.57421875" style="40" customWidth="1"/>
    <col min="9" max="9" width="7.8515625" style="40" customWidth="1"/>
    <col min="10" max="10" width="14.28125" style="40" customWidth="1"/>
    <col min="11" max="11" width="7.8515625" style="40" customWidth="1"/>
    <col min="12" max="16384" width="11.421875" style="40" customWidth="1"/>
  </cols>
  <sheetData>
    <row r="1" spans="1:8" ht="24" customHeight="1">
      <c r="A1" s="241" t="s">
        <v>28</v>
      </c>
      <c r="B1" s="241"/>
      <c r="C1" s="241"/>
      <c r="D1" s="241"/>
      <c r="E1" s="241"/>
      <c r="F1" s="241"/>
      <c r="G1" s="241"/>
      <c r="H1" s="241"/>
    </row>
    <row r="2" spans="1:8" s="78" customFormat="1" ht="13.5" thickBot="1">
      <c r="A2" s="98"/>
      <c r="H2" s="82" t="s">
        <v>27</v>
      </c>
    </row>
    <row r="3" spans="1:8" s="78" customFormat="1" ht="26.25" thickBot="1">
      <c r="A3" s="97" t="s">
        <v>23</v>
      </c>
      <c r="B3" s="245" t="s">
        <v>26</v>
      </c>
      <c r="C3" s="246"/>
      <c r="D3" s="246"/>
      <c r="E3" s="246"/>
      <c r="F3" s="246"/>
      <c r="G3" s="246"/>
      <c r="H3" s="247"/>
    </row>
    <row r="4" spans="1:8" s="78" customFormat="1" ht="89.25">
      <c r="A4" s="96" t="s">
        <v>22</v>
      </c>
      <c r="B4" s="95" t="s">
        <v>21</v>
      </c>
      <c r="C4" s="94" t="s">
        <v>20</v>
      </c>
      <c r="D4" s="94" t="s">
        <v>19</v>
      </c>
      <c r="E4" s="94" t="s">
        <v>18</v>
      </c>
      <c r="F4" s="94" t="s">
        <v>72</v>
      </c>
      <c r="G4" s="94" t="s">
        <v>17</v>
      </c>
      <c r="H4" s="93" t="s">
        <v>16</v>
      </c>
    </row>
    <row r="5" spans="1:8" s="78" customFormat="1" ht="12.75">
      <c r="A5" s="212">
        <v>636</v>
      </c>
      <c r="B5" s="91"/>
      <c r="C5" s="86"/>
      <c r="D5" s="92"/>
      <c r="E5" s="207">
        <v>14880</v>
      </c>
      <c r="F5" s="91"/>
      <c r="G5" s="91"/>
      <c r="H5" s="90"/>
    </row>
    <row r="6" spans="1:8" s="78" customFormat="1" ht="12.75">
      <c r="A6" s="226">
        <v>641</v>
      </c>
      <c r="B6" s="221"/>
      <c r="C6" s="221"/>
      <c r="D6" s="222"/>
      <c r="E6" s="221"/>
      <c r="F6" s="221"/>
      <c r="G6" s="221"/>
      <c r="H6" s="223">
        <v>361.99</v>
      </c>
    </row>
    <row r="7" spans="1:8" s="78" customFormat="1" ht="12.75">
      <c r="A7" s="213">
        <v>652</v>
      </c>
      <c r="B7" s="86"/>
      <c r="C7" s="86"/>
      <c r="D7" s="85">
        <v>733601</v>
      </c>
      <c r="E7" s="86"/>
      <c r="F7" s="86"/>
      <c r="G7" s="86"/>
      <c r="H7" s="85"/>
    </row>
    <row r="8" spans="1:8" s="78" customFormat="1" ht="12.75">
      <c r="A8" s="213">
        <v>661</v>
      </c>
      <c r="B8" s="86"/>
      <c r="C8" s="85">
        <v>8000</v>
      </c>
      <c r="D8" s="87"/>
      <c r="E8" s="86"/>
      <c r="F8" s="86"/>
      <c r="G8" s="86"/>
      <c r="H8" s="85"/>
    </row>
    <row r="9" spans="1:8" s="78" customFormat="1" ht="12.75">
      <c r="A9" s="213">
        <v>663</v>
      </c>
      <c r="B9" s="86"/>
      <c r="C9" s="86"/>
      <c r="D9" s="87"/>
      <c r="E9" s="86"/>
      <c r="F9" s="85">
        <v>2000</v>
      </c>
      <c r="G9" s="86"/>
      <c r="H9" s="85"/>
    </row>
    <row r="10" spans="1:8" s="78" customFormat="1" ht="12.75">
      <c r="A10" s="213">
        <v>671</v>
      </c>
      <c r="B10" s="85">
        <v>2739150.31</v>
      </c>
      <c r="C10" s="86"/>
      <c r="D10" s="87"/>
      <c r="E10" s="86"/>
      <c r="F10" s="86"/>
      <c r="G10" s="86"/>
      <c r="H10" s="85"/>
    </row>
    <row r="11" spans="1:8" s="78" customFormat="1" ht="12.75">
      <c r="A11" s="213">
        <v>922</v>
      </c>
      <c r="B11" s="86"/>
      <c r="C11" s="86"/>
      <c r="D11" s="87"/>
      <c r="E11" s="86"/>
      <c r="F11" s="85">
        <v>5000</v>
      </c>
      <c r="G11" s="86"/>
      <c r="H11" s="85"/>
    </row>
    <row r="12" spans="1:8" s="78" customFormat="1" ht="12.75">
      <c r="A12" s="214"/>
      <c r="B12" s="86"/>
      <c r="C12" s="86"/>
      <c r="D12" s="87"/>
      <c r="E12" s="86"/>
      <c r="F12" s="86"/>
      <c r="G12" s="86"/>
      <c r="H12" s="85"/>
    </row>
    <row r="13" spans="1:8" s="78" customFormat="1" ht="13.5" thickBot="1">
      <c r="A13" s="88"/>
      <c r="B13" s="221"/>
      <c r="C13" s="221"/>
      <c r="D13" s="222"/>
      <c r="E13" s="221"/>
      <c r="F13" s="221"/>
      <c r="G13" s="221"/>
      <c r="H13" s="223"/>
    </row>
    <row r="14" spans="1:8" s="78" customFormat="1" ht="30" customHeight="1" thickBot="1">
      <c r="A14" s="79" t="s">
        <v>15</v>
      </c>
      <c r="B14" s="224">
        <f aca="true" t="shared" si="0" ref="B14:H14">B5+B6+B7+B8+B9+B10+B11+B12+B13</f>
        <v>2739150.31</v>
      </c>
      <c r="C14" s="224">
        <f t="shared" si="0"/>
        <v>8000</v>
      </c>
      <c r="D14" s="224">
        <f t="shared" si="0"/>
        <v>733601</v>
      </c>
      <c r="E14" s="224">
        <f t="shared" si="0"/>
        <v>14880</v>
      </c>
      <c r="F14" s="224">
        <f t="shared" si="0"/>
        <v>7000</v>
      </c>
      <c r="G14" s="224">
        <f t="shared" si="0"/>
        <v>0</v>
      </c>
      <c r="H14" s="225">
        <f t="shared" si="0"/>
        <v>361.99</v>
      </c>
    </row>
    <row r="15" spans="1:8" s="78" customFormat="1" ht="28.5" customHeight="1" thickBot="1">
      <c r="A15" s="79" t="s">
        <v>25</v>
      </c>
      <c r="B15" s="242">
        <f>B14+C14+D14+E14+F14+G14+H14</f>
        <v>3502993.3000000003</v>
      </c>
      <c r="C15" s="243"/>
      <c r="D15" s="243"/>
      <c r="E15" s="243"/>
      <c r="F15" s="243"/>
      <c r="G15" s="243"/>
      <c r="H15" s="244"/>
    </row>
    <row r="16" spans="1:8" ht="13.5" thickBot="1">
      <c r="A16" s="71"/>
      <c r="B16" s="71"/>
      <c r="C16" s="71"/>
      <c r="D16" s="84"/>
      <c r="E16" s="83"/>
      <c r="H16" s="82" t="s">
        <v>246</v>
      </c>
    </row>
    <row r="17" spans="1:8" ht="24" customHeight="1" thickBot="1">
      <c r="A17" s="81" t="s">
        <v>23</v>
      </c>
      <c r="B17" s="245" t="s">
        <v>9</v>
      </c>
      <c r="C17" s="246"/>
      <c r="D17" s="246"/>
      <c r="E17" s="246"/>
      <c r="F17" s="246"/>
      <c r="G17" s="246"/>
      <c r="H17" s="247"/>
    </row>
    <row r="18" spans="1:8" ht="89.25">
      <c r="A18" s="215" t="s">
        <v>22</v>
      </c>
      <c r="B18" s="95" t="s">
        <v>21</v>
      </c>
      <c r="C18" s="94" t="s">
        <v>20</v>
      </c>
      <c r="D18" s="94" t="s">
        <v>19</v>
      </c>
      <c r="E18" s="94" t="s">
        <v>18</v>
      </c>
      <c r="F18" s="94" t="s">
        <v>72</v>
      </c>
      <c r="G18" s="94" t="s">
        <v>17</v>
      </c>
      <c r="H18" s="93" t="s">
        <v>16</v>
      </c>
    </row>
    <row r="19" spans="1:8" ht="12.75">
      <c r="A19" s="212">
        <v>63</v>
      </c>
      <c r="B19" s="91"/>
      <c r="C19" s="86"/>
      <c r="D19" s="218"/>
      <c r="E19" s="219">
        <v>14880</v>
      </c>
      <c r="F19" s="91"/>
      <c r="G19" s="91"/>
      <c r="H19" s="91"/>
    </row>
    <row r="20" spans="1:8" ht="12.75">
      <c r="A20" s="212">
        <v>64</v>
      </c>
      <c r="B20" s="86"/>
      <c r="C20" s="86"/>
      <c r="D20" s="86"/>
      <c r="E20" s="86"/>
      <c r="F20" s="86"/>
      <c r="G20" s="86"/>
      <c r="H20" s="86">
        <v>361.99</v>
      </c>
    </row>
    <row r="21" spans="1:8" ht="12.75">
      <c r="A21" s="213">
        <v>65</v>
      </c>
      <c r="B21" s="86"/>
      <c r="C21" s="86"/>
      <c r="D21" s="86">
        <v>733601</v>
      </c>
      <c r="E21" s="86"/>
      <c r="F21" s="86"/>
      <c r="G21" s="86"/>
      <c r="H21" s="86"/>
    </row>
    <row r="22" spans="1:8" ht="12.75">
      <c r="A22" s="213">
        <v>66</v>
      </c>
      <c r="B22" s="86"/>
      <c r="C22" s="86">
        <v>8000</v>
      </c>
      <c r="D22" s="86"/>
      <c r="E22" s="86"/>
      <c r="F22" s="86">
        <v>0</v>
      </c>
      <c r="G22" s="86"/>
      <c r="H22" s="86"/>
    </row>
    <row r="23" spans="1:8" ht="12.75">
      <c r="A23" s="213">
        <v>66</v>
      </c>
      <c r="B23" s="86"/>
      <c r="C23" s="86"/>
      <c r="D23" s="86"/>
      <c r="E23" s="86">
        <v>0</v>
      </c>
      <c r="F23" s="86">
        <v>2000</v>
      </c>
      <c r="G23" s="86"/>
      <c r="H23" s="86"/>
    </row>
    <row r="24" spans="1:8" ht="12.75">
      <c r="A24" s="213">
        <v>67</v>
      </c>
      <c r="B24" s="86">
        <v>2704331</v>
      </c>
      <c r="C24" s="86"/>
      <c r="D24" s="86"/>
      <c r="E24" s="86"/>
      <c r="F24" s="86"/>
      <c r="G24" s="86"/>
      <c r="H24" s="86"/>
    </row>
    <row r="25" spans="1:8" ht="12.75">
      <c r="A25" s="213">
        <v>92</v>
      </c>
      <c r="B25" s="86"/>
      <c r="C25" s="86"/>
      <c r="D25" s="86"/>
      <c r="E25" s="86"/>
      <c r="F25" s="86">
        <v>5000</v>
      </c>
      <c r="G25" s="86"/>
      <c r="H25" s="86"/>
    </row>
    <row r="26" spans="1:8" ht="12.75">
      <c r="A26" s="214"/>
      <c r="B26" s="86"/>
      <c r="C26" s="86"/>
      <c r="D26" s="86"/>
      <c r="E26" s="86"/>
      <c r="F26" s="86"/>
      <c r="G26" s="86"/>
      <c r="H26" s="86"/>
    </row>
    <row r="27" spans="1:8" ht="13.5" thickBot="1">
      <c r="A27" s="214"/>
      <c r="B27" s="221"/>
      <c r="C27" s="221"/>
      <c r="D27" s="221"/>
      <c r="E27" s="221"/>
      <c r="F27" s="221"/>
      <c r="G27" s="221"/>
      <c r="H27" s="221"/>
    </row>
    <row r="28" spans="1:8" s="78" customFormat="1" ht="30" customHeight="1" thickBot="1">
      <c r="A28" s="220" t="s">
        <v>15</v>
      </c>
      <c r="B28" s="80">
        <f>B19+B20+B21+B22+B23+B24+B25+B26+B27</f>
        <v>2704331</v>
      </c>
      <c r="C28" s="80">
        <f aca="true" t="shared" si="1" ref="C28:H28">C19+C20+C21+C22+C23+C24+C25+C26+C27</f>
        <v>8000</v>
      </c>
      <c r="D28" s="80">
        <f t="shared" si="1"/>
        <v>733601</v>
      </c>
      <c r="E28" s="80">
        <f t="shared" si="1"/>
        <v>14880</v>
      </c>
      <c r="F28" s="80">
        <f t="shared" si="1"/>
        <v>7000</v>
      </c>
      <c r="G28" s="80">
        <f t="shared" si="1"/>
        <v>0</v>
      </c>
      <c r="H28" s="209">
        <f t="shared" si="1"/>
        <v>361.99</v>
      </c>
    </row>
    <row r="29" spans="1:8" s="78" customFormat="1" ht="28.5" customHeight="1" thickBot="1">
      <c r="A29" s="79" t="s">
        <v>24</v>
      </c>
      <c r="B29" s="248">
        <f>B28+C28+D28+E28+F28+G28+H28</f>
        <v>3468173.99</v>
      </c>
      <c r="C29" s="249"/>
      <c r="D29" s="249"/>
      <c r="E29" s="249"/>
      <c r="F29" s="249"/>
      <c r="G29" s="249"/>
      <c r="H29" s="250"/>
    </row>
    <row r="30" spans="4:8" ht="13.5" thickBot="1">
      <c r="D30" s="56"/>
      <c r="E30" s="55"/>
      <c r="H30" s="40" t="s">
        <v>246</v>
      </c>
    </row>
    <row r="31" spans="1:8" ht="26.25" thickBot="1">
      <c r="A31" s="81" t="s">
        <v>23</v>
      </c>
      <c r="B31" s="245" t="s">
        <v>13</v>
      </c>
      <c r="C31" s="246"/>
      <c r="D31" s="246"/>
      <c r="E31" s="246"/>
      <c r="F31" s="246"/>
      <c r="G31" s="246"/>
      <c r="H31" s="247"/>
    </row>
    <row r="32" spans="1:8" ht="89.25">
      <c r="A32" s="215" t="s">
        <v>22</v>
      </c>
      <c r="B32" s="95" t="s">
        <v>21</v>
      </c>
      <c r="C32" s="94" t="s">
        <v>20</v>
      </c>
      <c r="D32" s="94" t="s">
        <v>19</v>
      </c>
      <c r="E32" s="94" t="s">
        <v>18</v>
      </c>
      <c r="F32" s="94" t="s">
        <v>72</v>
      </c>
      <c r="G32" s="94" t="s">
        <v>17</v>
      </c>
      <c r="H32" s="93" t="s">
        <v>16</v>
      </c>
    </row>
    <row r="33" spans="1:8" ht="12.75">
      <c r="A33" s="216">
        <v>63</v>
      </c>
      <c r="B33" s="91"/>
      <c r="C33" s="86"/>
      <c r="D33" s="218"/>
      <c r="E33" s="219">
        <v>14880</v>
      </c>
      <c r="F33" s="91"/>
      <c r="G33" s="91"/>
      <c r="H33" s="91"/>
    </row>
    <row r="34" spans="1:8" ht="12.75">
      <c r="A34" s="216">
        <v>64</v>
      </c>
      <c r="B34" s="86"/>
      <c r="C34" s="86"/>
      <c r="D34" s="86"/>
      <c r="E34" s="86"/>
      <c r="F34" s="86"/>
      <c r="G34" s="86"/>
      <c r="H34" s="86">
        <v>361.99</v>
      </c>
    </row>
    <row r="35" spans="1:8" ht="12.75">
      <c r="A35" s="217">
        <v>65</v>
      </c>
      <c r="B35" s="86"/>
      <c r="C35" s="86"/>
      <c r="D35" s="86">
        <v>733601</v>
      </c>
      <c r="E35" s="86"/>
      <c r="F35" s="86"/>
      <c r="G35" s="86"/>
      <c r="H35" s="86"/>
    </row>
    <row r="36" spans="1:8" ht="12.75">
      <c r="A36" s="217">
        <v>66</v>
      </c>
      <c r="B36" s="86"/>
      <c r="C36" s="86">
        <v>8000</v>
      </c>
      <c r="D36" s="86"/>
      <c r="E36" s="86"/>
      <c r="F36" s="86">
        <v>0</v>
      </c>
      <c r="G36" s="86"/>
      <c r="H36" s="86"/>
    </row>
    <row r="37" spans="1:8" ht="12.75">
      <c r="A37" s="89">
        <v>66</v>
      </c>
      <c r="B37" s="86"/>
      <c r="C37" s="86"/>
      <c r="D37" s="86">
        <v>0</v>
      </c>
      <c r="E37" s="86">
        <v>0</v>
      </c>
      <c r="F37" s="86">
        <v>2000</v>
      </c>
      <c r="G37" s="86"/>
      <c r="H37" s="86"/>
    </row>
    <row r="38" spans="1:8" ht="13.5" customHeight="1">
      <c r="A38" s="217">
        <v>67</v>
      </c>
      <c r="B38" s="86">
        <v>2717430</v>
      </c>
      <c r="C38" s="86"/>
      <c r="D38" s="86"/>
      <c r="E38" s="86"/>
      <c r="F38" s="86"/>
      <c r="G38" s="86"/>
      <c r="H38" s="86"/>
    </row>
    <row r="39" spans="1:8" ht="13.5" customHeight="1">
      <c r="A39" s="217">
        <v>92</v>
      </c>
      <c r="B39" s="86"/>
      <c r="C39" s="86"/>
      <c r="D39" s="86"/>
      <c r="E39" s="86"/>
      <c r="F39" s="86"/>
      <c r="G39" s="86"/>
      <c r="H39" s="86"/>
    </row>
    <row r="40" spans="1:8" ht="13.5" customHeight="1">
      <c r="A40" s="214"/>
      <c r="B40" s="86"/>
      <c r="C40" s="86"/>
      <c r="D40" s="86"/>
      <c r="E40" s="86"/>
      <c r="F40" s="86">
        <v>5000</v>
      </c>
      <c r="G40" s="86"/>
      <c r="H40" s="86"/>
    </row>
    <row r="41" spans="1:8" ht="13.5" thickBot="1">
      <c r="A41" s="214"/>
      <c r="B41" s="221"/>
      <c r="C41" s="221"/>
      <c r="D41" s="221"/>
      <c r="E41" s="221"/>
      <c r="F41" s="221"/>
      <c r="G41" s="221"/>
      <c r="H41" s="221"/>
    </row>
    <row r="42" spans="1:8" s="78" customFormat="1" ht="30" customHeight="1" thickBot="1">
      <c r="A42" s="220" t="s">
        <v>15</v>
      </c>
      <c r="B42" s="80">
        <f>B33+B34+B35+B36+B37+B38+B39+B40+B41</f>
        <v>2717430</v>
      </c>
      <c r="C42" s="80">
        <f aca="true" t="shared" si="2" ref="C42:H42">C33+C34+C35+C36+C37+C38+C39+C40+C41</f>
        <v>8000</v>
      </c>
      <c r="D42" s="80">
        <f t="shared" si="2"/>
        <v>733601</v>
      </c>
      <c r="E42" s="80">
        <f t="shared" si="2"/>
        <v>14880</v>
      </c>
      <c r="F42" s="80">
        <f t="shared" si="2"/>
        <v>7000</v>
      </c>
      <c r="G42" s="80">
        <f t="shared" si="2"/>
        <v>0</v>
      </c>
      <c r="H42" s="209">
        <f t="shared" si="2"/>
        <v>361.99</v>
      </c>
    </row>
    <row r="43" spans="1:8" s="78" customFormat="1" ht="28.5" customHeight="1" thickBot="1">
      <c r="A43" s="79" t="s">
        <v>14</v>
      </c>
      <c r="B43" s="248">
        <f>B42+C42+D42+E42+F42+G42+H42</f>
        <v>3481272.99</v>
      </c>
      <c r="C43" s="249"/>
      <c r="D43" s="249"/>
      <c r="E43" s="249"/>
      <c r="F43" s="249"/>
      <c r="G43" s="249"/>
      <c r="H43" s="253"/>
    </row>
    <row r="44" spans="3:5" ht="13.5" customHeight="1">
      <c r="C44" s="47"/>
      <c r="D44" s="56"/>
      <c r="E44" s="58"/>
    </row>
    <row r="45" spans="3:5" ht="13.5" customHeight="1">
      <c r="C45" s="47"/>
      <c r="D45" s="70"/>
      <c r="E45" s="66"/>
    </row>
    <row r="46" spans="4:5" ht="13.5" customHeight="1">
      <c r="D46" s="64"/>
      <c r="E46" s="77"/>
    </row>
    <row r="47" spans="4:5" ht="13.5" customHeight="1">
      <c r="D47" s="44"/>
      <c r="E47" s="57"/>
    </row>
    <row r="48" spans="4:5" ht="13.5" customHeight="1">
      <c r="D48" s="56"/>
      <c r="E48" s="55"/>
    </row>
    <row r="49" spans="3:5" ht="28.5" customHeight="1">
      <c r="C49" s="47"/>
      <c r="D49" s="56"/>
      <c r="E49" s="45"/>
    </row>
    <row r="50" spans="3:5" ht="13.5" customHeight="1">
      <c r="C50" s="47"/>
      <c r="D50" s="56"/>
      <c r="E50" s="66"/>
    </row>
    <row r="51" spans="4:5" ht="13.5" customHeight="1">
      <c r="D51" s="56"/>
      <c r="E51" s="55"/>
    </row>
    <row r="52" spans="4:5" ht="13.5" customHeight="1">
      <c r="D52" s="56"/>
      <c r="E52" s="57"/>
    </row>
    <row r="53" spans="4:5" ht="13.5" customHeight="1">
      <c r="D53" s="56"/>
      <c r="E53" s="55"/>
    </row>
    <row r="54" spans="4:5" ht="22.5" customHeight="1">
      <c r="D54" s="56"/>
      <c r="E54" s="43"/>
    </row>
    <row r="55" spans="4:5" ht="13.5" customHeight="1">
      <c r="D55" s="64"/>
      <c r="E55" s="77"/>
    </row>
    <row r="56" spans="2:5" ht="13.5" customHeight="1">
      <c r="B56" s="47"/>
      <c r="D56" s="64"/>
      <c r="E56" s="67"/>
    </row>
    <row r="57" spans="3:5" ht="13.5" customHeight="1">
      <c r="C57" s="47"/>
      <c r="D57" s="64"/>
      <c r="E57" s="69"/>
    </row>
    <row r="58" spans="3:5" ht="13.5" customHeight="1">
      <c r="C58" s="47"/>
      <c r="D58" s="44"/>
      <c r="E58" s="66"/>
    </row>
    <row r="59" spans="4:5" ht="13.5" customHeight="1">
      <c r="D59" s="56"/>
      <c r="E59" s="55"/>
    </row>
    <row r="60" spans="2:5" ht="13.5" customHeight="1">
      <c r="B60" s="47"/>
      <c r="D60" s="56"/>
      <c r="E60" s="58"/>
    </row>
    <row r="61" spans="3:5" ht="13.5" customHeight="1">
      <c r="C61" s="47"/>
      <c r="D61" s="56"/>
      <c r="E61" s="67"/>
    </row>
    <row r="62" spans="3:5" ht="13.5" customHeight="1">
      <c r="C62" s="47"/>
      <c r="D62" s="44"/>
      <c r="E62" s="66"/>
    </row>
    <row r="63" spans="4:5" ht="13.5" customHeight="1">
      <c r="D63" s="64"/>
      <c r="E63" s="55"/>
    </row>
    <row r="64" spans="3:5" ht="13.5" customHeight="1">
      <c r="C64" s="47"/>
      <c r="D64" s="64"/>
      <c r="E64" s="67"/>
    </row>
    <row r="65" spans="4:5" ht="22.5" customHeight="1">
      <c r="D65" s="44"/>
      <c r="E65" s="43"/>
    </row>
    <row r="66" spans="4:5" ht="13.5" customHeight="1">
      <c r="D66" s="56"/>
      <c r="E66" s="55"/>
    </row>
    <row r="67" spans="4:5" ht="13.5" customHeight="1">
      <c r="D67" s="44"/>
      <c r="E67" s="66"/>
    </row>
    <row r="68" spans="4:5" ht="13.5" customHeight="1">
      <c r="D68" s="56"/>
      <c r="E68" s="55"/>
    </row>
    <row r="69" spans="4:5" ht="13.5" customHeight="1">
      <c r="D69" s="56"/>
      <c r="E69" s="55"/>
    </row>
    <row r="70" spans="1:5" ht="13.5" customHeight="1">
      <c r="A70" s="47"/>
      <c r="D70" s="68"/>
      <c r="E70" s="67"/>
    </row>
    <row r="71" spans="2:5" ht="13.5" customHeight="1">
      <c r="B71" s="47"/>
      <c r="C71" s="47"/>
      <c r="D71" s="76"/>
      <c r="E71" s="67"/>
    </row>
    <row r="72" spans="2:5" ht="13.5" customHeight="1">
      <c r="B72" s="47"/>
      <c r="C72" s="47"/>
      <c r="D72" s="76"/>
      <c r="E72" s="58"/>
    </row>
    <row r="73" spans="2:5" ht="13.5" customHeight="1">
      <c r="B73" s="47"/>
      <c r="C73" s="47"/>
      <c r="D73" s="44"/>
      <c r="E73" s="57"/>
    </row>
    <row r="74" spans="4:5" ht="12.75">
      <c r="D74" s="56"/>
      <c r="E74" s="55"/>
    </row>
    <row r="75" spans="2:5" ht="12.75">
      <c r="B75" s="47"/>
      <c r="D75" s="56"/>
      <c r="E75" s="67"/>
    </row>
    <row r="76" spans="3:5" ht="12.75">
      <c r="C76" s="47"/>
      <c r="D76" s="56"/>
      <c r="E76" s="58"/>
    </row>
    <row r="77" spans="3:5" ht="12.75">
      <c r="C77" s="47"/>
      <c r="D77" s="44"/>
      <c r="E77" s="66"/>
    </row>
    <row r="78" spans="4:5" ht="12.75">
      <c r="D78" s="56"/>
      <c r="E78" s="55"/>
    </row>
    <row r="79" spans="4:5" ht="12.75">
      <c r="D79" s="56"/>
      <c r="E79" s="55"/>
    </row>
    <row r="80" spans="4:5" ht="12.75">
      <c r="D80" s="59"/>
      <c r="E80" s="73"/>
    </row>
    <row r="81" spans="4:5" ht="12.75">
      <c r="D81" s="56"/>
      <c r="E81" s="55"/>
    </row>
    <row r="82" spans="4:5" ht="12.75">
      <c r="D82" s="56"/>
      <c r="E82" s="55"/>
    </row>
    <row r="83" spans="4:5" ht="12.75">
      <c r="D83" s="56"/>
      <c r="E83" s="55"/>
    </row>
    <row r="84" spans="4:5" ht="12.75">
      <c r="D84" s="44"/>
      <c r="E84" s="66"/>
    </row>
    <row r="85" spans="4:5" ht="12.75">
      <c r="D85" s="56"/>
      <c r="E85" s="55"/>
    </row>
    <row r="86" spans="4:5" ht="12.75">
      <c r="D86" s="44"/>
      <c r="E86" s="66"/>
    </row>
    <row r="87" spans="4:5" ht="12.75">
      <c r="D87" s="56"/>
      <c r="E87" s="55"/>
    </row>
    <row r="88" spans="4:5" ht="12.75">
      <c r="D88" s="56"/>
      <c r="E88" s="55"/>
    </row>
    <row r="89" spans="4:5" ht="12.75">
      <c r="D89" s="56"/>
      <c r="E89" s="55"/>
    </row>
    <row r="90" spans="4:5" ht="12.75">
      <c r="D90" s="56"/>
      <c r="E90" s="55"/>
    </row>
    <row r="91" spans="1:5" ht="28.5" customHeight="1">
      <c r="A91" s="53"/>
      <c r="B91" s="53"/>
      <c r="C91" s="53"/>
      <c r="D91" s="52"/>
      <c r="E91" s="51"/>
    </row>
    <row r="92" spans="3:5" ht="12.75">
      <c r="C92" s="47"/>
      <c r="D92" s="56"/>
      <c r="E92" s="58"/>
    </row>
    <row r="93" spans="4:5" ht="12.75">
      <c r="D93" s="62"/>
      <c r="E93" s="65"/>
    </row>
    <row r="94" spans="4:5" ht="12.75">
      <c r="D94" s="56"/>
      <c r="E94" s="55"/>
    </row>
    <row r="95" spans="4:5" ht="12.75">
      <c r="D95" s="59"/>
      <c r="E95" s="73"/>
    </row>
    <row r="96" spans="4:5" ht="12.75">
      <c r="D96" s="59"/>
      <c r="E96" s="73"/>
    </row>
    <row r="97" spans="4:5" ht="12.75">
      <c r="D97" s="56"/>
      <c r="E97" s="55"/>
    </row>
    <row r="98" spans="4:5" ht="12.75">
      <c r="D98" s="44"/>
      <c r="E98" s="66"/>
    </row>
    <row r="99" spans="4:5" ht="12.75">
      <c r="D99" s="56"/>
      <c r="E99" s="55"/>
    </row>
    <row r="100" spans="4:5" ht="12.75">
      <c r="D100" s="56"/>
      <c r="E100" s="55"/>
    </row>
    <row r="101" spans="4:5" ht="12.75">
      <c r="D101" s="44"/>
      <c r="E101" s="66"/>
    </row>
    <row r="102" spans="4:5" ht="12.75">
      <c r="D102" s="56"/>
      <c r="E102" s="55"/>
    </row>
    <row r="103" spans="4:5" ht="12.75">
      <c r="D103" s="59"/>
      <c r="E103" s="73"/>
    </row>
    <row r="104" spans="4:5" ht="12.75">
      <c r="D104" s="44"/>
      <c r="E104" s="65"/>
    </row>
    <row r="105" spans="4:5" ht="12.75">
      <c r="D105" s="64"/>
      <c r="E105" s="73"/>
    </row>
    <row r="106" spans="4:5" ht="12.75">
      <c r="D106" s="44"/>
      <c r="E106" s="66"/>
    </row>
    <row r="107" spans="4:5" ht="12.75">
      <c r="D107" s="56"/>
      <c r="E107" s="55"/>
    </row>
    <row r="108" spans="3:5" ht="12.75">
      <c r="C108" s="47"/>
      <c r="D108" s="56"/>
      <c r="E108" s="58"/>
    </row>
    <row r="109" spans="4:5" ht="12.75">
      <c r="D109" s="64"/>
      <c r="E109" s="66"/>
    </row>
    <row r="110" spans="4:5" ht="12.75">
      <c r="D110" s="64"/>
      <c r="E110" s="73"/>
    </row>
    <row r="111" spans="3:5" ht="12.75">
      <c r="C111" s="47"/>
      <c r="D111" s="64"/>
      <c r="E111" s="63"/>
    </row>
    <row r="112" spans="3:5" ht="12.75">
      <c r="C112" s="47"/>
      <c r="D112" s="44"/>
      <c r="E112" s="57"/>
    </row>
    <row r="113" spans="4:5" ht="12.75">
      <c r="D113" s="56"/>
      <c r="E113" s="55"/>
    </row>
    <row r="114" spans="4:5" ht="12.75">
      <c r="D114" s="62"/>
      <c r="E114" s="75"/>
    </row>
    <row r="115" spans="4:5" ht="11.25" customHeight="1">
      <c r="D115" s="59"/>
      <c r="E115" s="73"/>
    </row>
    <row r="116" spans="2:5" ht="24" customHeight="1">
      <c r="B116" s="47"/>
      <c r="D116" s="59"/>
      <c r="E116" s="74"/>
    </row>
    <row r="117" spans="3:5" ht="15" customHeight="1">
      <c r="C117" s="47"/>
      <c r="D117" s="59"/>
      <c r="E117" s="74"/>
    </row>
    <row r="118" spans="4:5" ht="11.25" customHeight="1">
      <c r="D118" s="62"/>
      <c r="E118" s="65"/>
    </row>
    <row r="119" spans="4:5" ht="12.75">
      <c r="D119" s="59"/>
      <c r="E119" s="73"/>
    </row>
    <row r="120" spans="2:5" ht="13.5" customHeight="1">
      <c r="B120" s="47"/>
      <c r="D120" s="59"/>
      <c r="E120" s="60"/>
    </row>
    <row r="121" spans="3:5" ht="12.75" customHeight="1">
      <c r="C121" s="47"/>
      <c r="D121" s="59"/>
      <c r="E121" s="58"/>
    </row>
    <row r="122" spans="3:5" ht="12.75" customHeight="1">
      <c r="C122" s="47"/>
      <c r="D122" s="44"/>
      <c r="E122" s="57"/>
    </row>
    <row r="123" spans="4:5" ht="12.75">
      <c r="D123" s="56"/>
      <c r="E123" s="55"/>
    </row>
    <row r="124" spans="3:5" ht="12.75">
      <c r="C124" s="47"/>
      <c r="D124" s="56"/>
      <c r="E124" s="63"/>
    </row>
    <row r="125" spans="4:5" ht="12.75">
      <c r="D125" s="62"/>
      <c r="E125" s="65"/>
    </row>
    <row r="126" spans="4:5" ht="12.75">
      <c r="D126" s="59"/>
      <c r="E126" s="73"/>
    </row>
    <row r="127" spans="4:5" ht="12.75">
      <c r="D127" s="56"/>
      <c r="E127" s="55"/>
    </row>
    <row r="128" spans="1:5" ht="19.5" customHeight="1">
      <c r="A128" s="72"/>
      <c r="B128" s="71"/>
      <c r="C128" s="71"/>
      <c r="D128" s="71"/>
      <c r="E128" s="67"/>
    </row>
    <row r="129" spans="1:5" ht="15" customHeight="1">
      <c r="A129" s="47"/>
      <c r="D129" s="68"/>
      <c r="E129" s="67"/>
    </row>
    <row r="130" spans="1:5" ht="12.75">
      <c r="A130" s="47"/>
      <c r="B130" s="47"/>
      <c r="D130" s="68"/>
      <c r="E130" s="58"/>
    </row>
    <row r="131" spans="3:5" ht="12.75">
      <c r="C131" s="47"/>
      <c r="D131" s="56"/>
      <c r="E131" s="67"/>
    </row>
    <row r="132" spans="4:5" ht="12.75">
      <c r="D132" s="70"/>
      <c r="E132" s="66"/>
    </row>
    <row r="133" spans="2:5" ht="12.75">
      <c r="B133" s="47"/>
      <c r="D133" s="56"/>
      <c r="E133" s="58"/>
    </row>
    <row r="134" spans="3:5" ht="12.75">
      <c r="C134" s="47"/>
      <c r="D134" s="56"/>
      <c r="E134" s="58"/>
    </row>
    <row r="135" spans="4:5" ht="12.75">
      <c r="D135" s="44"/>
      <c r="E135" s="57"/>
    </row>
    <row r="136" spans="3:5" ht="22.5" customHeight="1">
      <c r="C136" s="47"/>
      <c r="D136" s="56"/>
      <c r="E136" s="45"/>
    </row>
    <row r="137" spans="4:5" ht="12.75">
      <c r="D137" s="56"/>
      <c r="E137" s="57"/>
    </row>
    <row r="138" spans="2:5" ht="12.75">
      <c r="B138" s="47"/>
      <c r="D138" s="64"/>
      <c r="E138" s="67"/>
    </row>
    <row r="139" spans="3:5" ht="12.75">
      <c r="C139" s="47"/>
      <c r="D139" s="64"/>
      <c r="E139" s="69"/>
    </row>
    <row r="140" spans="4:5" ht="12.75">
      <c r="D140" s="44"/>
      <c r="E140" s="66"/>
    </row>
    <row r="141" spans="1:5" ht="13.5" customHeight="1">
      <c r="A141" s="47"/>
      <c r="D141" s="68"/>
      <c r="E141" s="67"/>
    </row>
    <row r="142" spans="2:5" ht="13.5" customHeight="1">
      <c r="B142" s="47"/>
      <c r="D142" s="56"/>
      <c r="E142" s="67"/>
    </row>
    <row r="143" spans="3:5" ht="13.5" customHeight="1">
      <c r="C143" s="47"/>
      <c r="D143" s="56"/>
      <c r="E143" s="58"/>
    </row>
    <row r="144" spans="3:5" ht="12.75">
      <c r="C144" s="47"/>
      <c r="D144" s="44"/>
      <c r="E144" s="66"/>
    </row>
    <row r="145" spans="3:5" ht="12.75">
      <c r="C145" s="47"/>
      <c r="D145" s="56"/>
      <c r="E145" s="58"/>
    </row>
    <row r="146" spans="4:5" ht="12.75">
      <c r="D146" s="62"/>
      <c r="E146" s="65"/>
    </row>
    <row r="147" spans="3:5" ht="12.75">
      <c r="C147" s="47"/>
      <c r="D147" s="64"/>
      <c r="E147" s="63"/>
    </row>
    <row r="148" spans="3:5" ht="12.75">
      <c r="C148" s="47"/>
      <c r="D148" s="44"/>
      <c r="E148" s="57"/>
    </row>
    <row r="149" spans="4:5" ht="12.75">
      <c r="D149" s="62"/>
      <c r="E149" s="61"/>
    </row>
    <row r="150" spans="2:5" ht="12.75">
      <c r="B150" s="47"/>
      <c r="D150" s="59"/>
      <c r="E150" s="60"/>
    </row>
    <row r="151" spans="3:5" ht="12.75">
      <c r="C151" s="47"/>
      <c r="D151" s="59"/>
      <c r="E151" s="58"/>
    </row>
    <row r="152" spans="3:5" ht="12.75">
      <c r="C152" s="47"/>
      <c r="D152" s="44"/>
      <c r="E152" s="57"/>
    </row>
    <row r="153" spans="3:5" ht="12.75">
      <c r="C153" s="47"/>
      <c r="D153" s="44"/>
      <c r="E153" s="57"/>
    </row>
    <row r="154" spans="4:5" ht="12.75">
      <c r="D154" s="56"/>
      <c r="E154" s="55"/>
    </row>
    <row r="155" spans="1:5" s="54" customFormat="1" ht="18" customHeight="1">
      <c r="A155" s="251"/>
      <c r="B155" s="252"/>
      <c r="C155" s="252"/>
      <c r="D155" s="252"/>
      <c r="E155" s="252"/>
    </row>
    <row r="156" spans="1:5" ht="28.5" customHeight="1">
      <c r="A156" s="53"/>
      <c r="B156" s="53"/>
      <c r="C156" s="53"/>
      <c r="D156" s="52"/>
      <c r="E156" s="51"/>
    </row>
    <row r="158" spans="1:5" ht="15.75">
      <c r="A158" s="50"/>
      <c r="B158" s="47"/>
      <c r="C158" s="47"/>
      <c r="D158" s="46"/>
      <c r="E158" s="48"/>
    </row>
    <row r="159" spans="1:5" ht="12.75">
      <c r="A159" s="47"/>
      <c r="B159" s="47"/>
      <c r="C159" s="47"/>
      <c r="D159" s="46"/>
      <c r="E159" s="48"/>
    </row>
    <row r="160" spans="1:5" ht="17.25" customHeight="1">
      <c r="A160" s="47"/>
      <c r="B160" s="47"/>
      <c r="C160" s="47"/>
      <c r="D160" s="46"/>
      <c r="E160" s="48"/>
    </row>
    <row r="161" spans="1:5" ht="13.5" customHeight="1">
      <c r="A161" s="47"/>
      <c r="B161" s="47"/>
      <c r="C161" s="47"/>
      <c r="D161" s="46"/>
      <c r="E161" s="48"/>
    </row>
    <row r="162" spans="1:5" ht="12.75">
      <c r="A162" s="47"/>
      <c r="B162" s="47"/>
      <c r="C162" s="47"/>
      <c r="D162" s="46"/>
      <c r="E162" s="48"/>
    </row>
    <row r="163" spans="1:3" ht="12.75">
      <c r="A163" s="47"/>
      <c r="B163" s="47"/>
      <c r="C163" s="47"/>
    </row>
    <row r="164" spans="1:5" ht="12.75">
      <c r="A164" s="47"/>
      <c r="B164" s="47"/>
      <c r="C164" s="47"/>
      <c r="D164" s="46"/>
      <c r="E164" s="48"/>
    </row>
    <row r="165" spans="1:5" ht="12.75">
      <c r="A165" s="47"/>
      <c r="B165" s="47"/>
      <c r="C165" s="47"/>
      <c r="D165" s="46"/>
      <c r="E165" s="49"/>
    </row>
    <row r="166" spans="1:5" ht="12.75">
      <c r="A166" s="47"/>
      <c r="B166" s="47"/>
      <c r="C166" s="47"/>
      <c r="D166" s="46"/>
      <c r="E166" s="48"/>
    </row>
    <row r="167" spans="1:5" ht="22.5" customHeight="1">
      <c r="A167" s="47"/>
      <c r="B167" s="47"/>
      <c r="C167" s="47"/>
      <c r="D167" s="46"/>
      <c r="E167" s="45"/>
    </row>
    <row r="168" spans="4:5" ht="22.5" customHeight="1">
      <c r="D168" s="44"/>
      <c r="E168" s="43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workbookViewId="0" topLeftCell="A51">
      <selection activeCell="A75" sqref="A75:L326"/>
    </sheetView>
  </sheetViews>
  <sheetFormatPr defaultColWidth="11.421875" defaultRowHeight="12.75"/>
  <cols>
    <col min="1" max="1" width="11.421875" style="110" bestFit="1" customWidth="1"/>
    <col min="2" max="2" width="34.7109375" style="109" customWidth="1"/>
    <col min="3" max="3" width="14.28125" style="108" customWidth="1"/>
    <col min="4" max="4" width="12.28125" style="108" customWidth="1"/>
    <col min="5" max="5" width="11.00390625" style="108" customWidth="1"/>
    <col min="6" max="6" width="12.140625" style="108" customWidth="1"/>
    <col min="7" max="7" width="10.00390625" style="108" customWidth="1"/>
    <col min="8" max="8" width="9.00390625" style="108" customWidth="1"/>
    <col min="9" max="9" width="12.28125" style="108" customWidth="1"/>
    <col min="10" max="10" width="10.00390625" style="108" bestFit="1" customWidth="1"/>
    <col min="11" max="12" width="12.28125" style="108" bestFit="1" customWidth="1"/>
    <col min="13" max="16384" width="11.421875" style="40" customWidth="1"/>
  </cols>
  <sheetData>
    <row r="1" spans="1:12" ht="24" customHeight="1">
      <c r="A1" s="254" t="s">
        <v>73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48" customFormat="1" ht="78.75">
      <c r="A2" s="128" t="s">
        <v>256</v>
      </c>
      <c r="B2" s="129" t="s">
        <v>43</v>
      </c>
      <c r="C2" s="127" t="s">
        <v>42</v>
      </c>
      <c r="D2" s="128" t="s">
        <v>21</v>
      </c>
      <c r="E2" s="128" t="s">
        <v>20</v>
      </c>
      <c r="F2" s="128" t="s">
        <v>19</v>
      </c>
      <c r="G2" s="128" t="s">
        <v>18</v>
      </c>
      <c r="H2" s="128" t="s">
        <v>72</v>
      </c>
      <c r="I2" s="128" t="s">
        <v>41</v>
      </c>
      <c r="J2" s="128" t="s">
        <v>16</v>
      </c>
      <c r="K2" s="127" t="s">
        <v>40</v>
      </c>
      <c r="L2" s="127" t="s">
        <v>39</v>
      </c>
    </row>
    <row r="3" spans="1:12" ht="12.75">
      <c r="A3" s="236" t="s">
        <v>79</v>
      </c>
      <c r="B3" s="237">
        <v>2</v>
      </c>
      <c r="C3" s="121" t="s">
        <v>77</v>
      </c>
      <c r="D3" s="238" t="s">
        <v>76</v>
      </c>
      <c r="E3" s="239" t="s">
        <v>75</v>
      </c>
      <c r="F3" s="238" t="s">
        <v>74</v>
      </c>
      <c r="G3" s="239" t="s">
        <v>248</v>
      </c>
      <c r="H3" s="239" t="s">
        <v>247</v>
      </c>
      <c r="I3" s="239" t="s">
        <v>249</v>
      </c>
      <c r="J3" s="239" t="s">
        <v>250</v>
      </c>
      <c r="K3" s="239" t="s">
        <v>251</v>
      </c>
      <c r="L3" s="239" t="s">
        <v>252</v>
      </c>
    </row>
    <row r="4" spans="1:6" s="48" customFormat="1" ht="12.75">
      <c r="A4" s="125"/>
      <c r="B4" s="131"/>
      <c r="D4" s="115"/>
      <c r="F4" s="115"/>
    </row>
    <row r="5" spans="1:12" ht="24">
      <c r="A5" s="229"/>
      <c r="B5" s="230" t="s">
        <v>255</v>
      </c>
      <c r="C5" s="124">
        <f>C6+C41</f>
        <v>3502993.3</v>
      </c>
      <c r="D5" s="124">
        <f aca="true" t="shared" si="0" ref="D5:L5">D6+D41</f>
        <v>2739150.31</v>
      </c>
      <c r="E5" s="124">
        <f t="shared" si="0"/>
        <v>8000</v>
      </c>
      <c r="F5" s="124">
        <f t="shared" si="0"/>
        <v>733601</v>
      </c>
      <c r="G5" s="124">
        <f t="shared" si="0"/>
        <v>14880</v>
      </c>
      <c r="H5" s="124">
        <f t="shared" si="0"/>
        <v>7000</v>
      </c>
      <c r="I5" s="124">
        <f t="shared" si="0"/>
        <v>0</v>
      </c>
      <c r="J5" s="124">
        <f t="shared" si="0"/>
        <v>361.99</v>
      </c>
      <c r="K5" s="124">
        <f t="shared" si="0"/>
        <v>3468173.6399999997</v>
      </c>
      <c r="L5" s="124">
        <f t="shared" si="0"/>
        <v>3481272.6799999997</v>
      </c>
    </row>
    <row r="6" spans="1:12" s="48" customFormat="1" ht="24">
      <c r="A6" s="231" t="s">
        <v>71</v>
      </c>
      <c r="B6" s="230" t="s">
        <v>254</v>
      </c>
      <c r="C6" s="124">
        <f>C7+C12+C39</f>
        <v>3479993.3</v>
      </c>
      <c r="D6" s="124">
        <f aca="true" t="shared" si="1" ref="D6:L6">D7+D12+D39</f>
        <v>2726095.31</v>
      </c>
      <c r="E6" s="124">
        <f t="shared" si="1"/>
        <v>8000</v>
      </c>
      <c r="F6" s="124">
        <f t="shared" si="1"/>
        <v>723656</v>
      </c>
      <c r="G6" s="124">
        <f t="shared" si="1"/>
        <v>14880</v>
      </c>
      <c r="H6" s="124">
        <f t="shared" si="1"/>
        <v>7000</v>
      </c>
      <c r="I6" s="124">
        <f t="shared" si="1"/>
        <v>0</v>
      </c>
      <c r="J6" s="124">
        <f t="shared" si="1"/>
        <v>361.99</v>
      </c>
      <c r="K6" s="124">
        <f t="shared" si="1"/>
        <v>3445173.6399999997</v>
      </c>
      <c r="L6" s="124">
        <f t="shared" si="1"/>
        <v>3458272.6799999997</v>
      </c>
    </row>
    <row r="7" spans="1:12" s="48" customFormat="1" ht="12.75" customHeight="1">
      <c r="A7" s="229">
        <v>31</v>
      </c>
      <c r="B7" s="230" t="s">
        <v>70</v>
      </c>
      <c r="C7" s="227">
        <f>D7+E7+F7+G7+H7+I7+J7</f>
        <v>2577956.31</v>
      </c>
      <c r="D7" s="124">
        <f aca="true" t="shared" si="2" ref="D7:J7">D8+D9+D10+D11</f>
        <v>2577956.31</v>
      </c>
      <c r="E7" s="124">
        <f t="shared" si="2"/>
        <v>0</v>
      </c>
      <c r="F7" s="124">
        <f t="shared" si="2"/>
        <v>0</v>
      </c>
      <c r="G7" s="124">
        <f t="shared" si="2"/>
        <v>0</v>
      </c>
      <c r="H7" s="124">
        <f t="shared" si="2"/>
        <v>0</v>
      </c>
      <c r="I7" s="124">
        <f t="shared" si="2"/>
        <v>0</v>
      </c>
      <c r="J7" s="124">
        <f t="shared" si="2"/>
        <v>0</v>
      </c>
      <c r="K7" s="126">
        <v>2543136.65</v>
      </c>
      <c r="L7" s="126">
        <v>2556235.69</v>
      </c>
    </row>
    <row r="8" spans="1:12" s="48" customFormat="1" ht="12.75">
      <c r="A8" s="232">
        <v>3111</v>
      </c>
      <c r="B8" s="233" t="s">
        <v>69</v>
      </c>
      <c r="C8" s="228">
        <f aca="true" t="shared" si="3" ref="C8:C33">D8+E8+F8+G8+H8+I8+J8</f>
        <v>1924365.45</v>
      </c>
      <c r="D8" s="122">
        <v>1924365.45</v>
      </c>
      <c r="E8" s="121"/>
      <c r="F8" s="122"/>
      <c r="G8" s="121"/>
      <c r="H8" s="121"/>
      <c r="I8" s="121"/>
      <c r="J8" s="121"/>
      <c r="K8" s="121"/>
      <c r="L8" s="121"/>
    </row>
    <row r="9" spans="1:12" ht="12.75">
      <c r="A9" s="232">
        <v>3121</v>
      </c>
      <c r="B9" s="233" t="s">
        <v>68</v>
      </c>
      <c r="C9" s="228">
        <f t="shared" si="3"/>
        <v>322600</v>
      </c>
      <c r="D9" s="122">
        <v>322600</v>
      </c>
      <c r="E9" s="121"/>
      <c r="F9" s="122"/>
      <c r="G9" s="121"/>
      <c r="H9" s="121"/>
      <c r="I9" s="121"/>
      <c r="J9" s="121"/>
      <c r="K9" s="121"/>
      <c r="L9" s="121"/>
    </row>
    <row r="10" spans="1:12" ht="24">
      <c r="A10" s="232">
        <v>3132</v>
      </c>
      <c r="B10" s="233" t="s">
        <v>67</v>
      </c>
      <c r="C10" s="228">
        <f t="shared" si="3"/>
        <v>298276.65</v>
      </c>
      <c r="D10" s="122">
        <v>298276.65</v>
      </c>
      <c r="E10" s="121"/>
      <c r="F10" s="122"/>
      <c r="G10" s="121"/>
      <c r="H10" s="121"/>
      <c r="I10" s="121"/>
      <c r="J10" s="121"/>
      <c r="K10" s="121"/>
      <c r="L10" s="121"/>
    </row>
    <row r="11" spans="1:12" ht="24">
      <c r="A11" s="232">
        <v>3133</v>
      </c>
      <c r="B11" s="233" t="s">
        <v>66</v>
      </c>
      <c r="C11" s="228">
        <f t="shared" si="3"/>
        <v>32714.21</v>
      </c>
      <c r="D11" s="122">
        <v>32714.21</v>
      </c>
      <c r="E11" s="121"/>
      <c r="F11" s="122"/>
      <c r="G11" s="121"/>
      <c r="H11" s="121"/>
      <c r="I11" s="121"/>
      <c r="J11" s="121"/>
      <c r="K11" s="121"/>
      <c r="L11" s="121"/>
    </row>
    <row r="12" spans="1:12" ht="12.75">
      <c r="A12" s="229">
        <v>32</v>
      </c>
      <c r="B12" s="230" t="s">
        <v>65</v>
      </c>
      <c r="C12" s="227">
        <f t="shared" si="3"/>
        <v>895036.99</v>
      </c>
      <c r="D12" s="124">
        <f aca="true" t="shared" si="4" ref="D12:J12">D13+D14+D15+D16+D17+D18+D19+D20+D21+D22+D23+D24+D25+D26+D27+D28+D29+D30+D31+D32+D33+D36+D37+D38</f>
        <v>148139</v>
      </c>
      <c r="E12" s="124">
        <f t="shared" si="4"/>
        <v>8000</v>
      </c>
      <c r="F12" s="124">
        <f t="shared" si="4"/>
        <v>716656</v>
      </c>
      <c r="G12" s="124">
        <f t="shared" si="4"/>
        <v>14880</v>
      </c>
      <c r="H12" s="124">
        <f t="shared" si="4"/>
        <v>7000</v>
      </c>
      <c r="I12" s="124">
        <f t="shared" si="4"/>
        <v>0</v>
      </c>
      <c r="J12" s="124">
        <f t="shared" si="4"/>
        <v>361.99</v>
      </c>
      <c r="K12" s="126">
        <v>895036.99</v>
      </c>
      <c r="L12" s="126">
        <v>895036.99</v>
      </c>
    </row>
    <row r="13" spans="1:12" s="48" customFormat="1" ht="12.75">
      <c r="A13" s="232">
        <v>3211</v>
      </c>
      <c r="B13" s="233" t="s">
        <v>64</v>
      </c>
      <c r="C13" s="228">
        <f t="shared" si="3"/>
        <v>9000</v>
      </c>
      <c r="D13" s="122">
        <v>0</v>
      </c>
      <c r="E13" s="123">
        <v>0</v>
      </c>
      <c r="F13" s="122">
        <v>9000</v>
      </c>
      <c r="G13" s="121"/>
      <c r="H13" s="121"/>
      <c r="I13" s="121"/>
      <c r="J13" s="121"/>
      <c r="K13" s="121"/>
      <c r="L13" s="121"/>
    </row>
    <row r="14" spans="1:12" ht="24">
      <c r="A14" s="232">
        <v>3212</v>
      </c>
      <c r="B14" s="233" t="s">
        <v>63</v>
      </c>
      <c r="C14" s="228">
        <f t="shared" si="3"/>
        <v>109000</v>
      </c>
      <c r="D14" s="122">
        <v>109000</v>
      </c>
      <c r="E14" s="123">
        <v>0</v>
      </c>
      <c r="F14" s="122">
        <v>0</v>
      </c>
      <c r="G14" s="121"/>
      <c r="H14" s="121"/>
      <c r="I14" s="121"/>
      <c r="J14" s="121"/>
      <c r="K14" s="121"/>
      <c r="L14" s="121"/>
    </row>
    <row r="15" spans="1:12" ht="12.75">
      <c r="A15" s="232">
        <v>3213</v>
      </c>
      <c r="B15" s="233" t="s">
        <v>62</v>
      </c>
      <c r="C15" s="228">
        <f t="shared" si="3"/>
        <v>6500</v>
      </c>
      <c r="D15" s="122">
        <v>0</v>
      </c>
      <c r="E15" s="121">
        <v>0</v>
      </c>
      <c r="F15" s="122">
        <v>6500</v>
      </c>
      <c r="G15" s="121"/>
      <c r="H15" s="121"/>
      <c r="I15" s="121"/>
      <c r="J15" s="121"/>
      <c r="K15" s="121"/>
      <c r="L15" s="121"/>
    </row>
    <row r="16" spans="1:12" ht="12.75">
      <c r="A16" s="232">
        <v>3214</v>
      </c>
      <c r="B16" s="233" t="s">
        <v>61</v>
      </c>
      <c r="C16" s="228">
        <f t="shared" si="3"/>
        <v>4000</v>
      </c>
      <c r="D16" s="122">
        <v>0</v>
      </c>
      <c r="E16" s="121">
        <v>0</v>
      </c>
      <c r="F16" s="122">
        <v>4000</v>
      </c>
      <c r="G16" s="121"/>
      <c r="H16" s="121"/>
      <c r="I16" s="121"/>
      <c r="J16" s="121"/>
      <c r="K16" s="121"/>
      <c r="L16" s="121"/>
    </row>
    <row r="17" spans="1:12" ht="24">
      <c r="A17" s="130">
        <v>3221</v>
      </c>
      <c r="B17" s="234" t="s">
        <v>60</v>
      </c>
      <c r="C17" s="228">
        <f t="shared" si="3"/>
        <v>106031.53</v>
      </c>
      <c r="D17" s="122">
        <v>0</v>
      </c>
      <c r="E17" s="123">
        <v>4000</v>
      </c>
      <c r="F17" s="122">
        <v>94229.54</v>
      </c>
      <c r="G17" s="123">
        <v>7440</v>
      </c>
      <c r="H17" s="121"/>
      <c r="I17" s="121"/>
      <c r="J17" s="121">
        <v>361.99</v>
      </c>
      <c r="K17" s="121"/>
      <c r="L17" s="121"/>
    </row>
    <row r="18" spans="1:12" ht="12.75">
      <c r="A18" s="232">
        <v>3222</v>
      </c>
      <c r="B18" s="233" t="s">
        <v>59</v>
      </c>
      <c r="C18" s="228">
        <f t="shared" si="3"/>
        <v>205300</v>
      </c>
      <c r="D18" s="122">
        <v>0</v>
      </c>
      <c r="E18" s="121">
        <v>0</v>
      </c>
      <c r="F18" s="122">
        <v>205300</v>
      </c>
      <c r="G18" s="126"/>
      <c r="H18" s="126"/>
      <c r="I18" s="126"/>
      <c r="J18" s="126"/>
      <c r="K18" s="126"/>
      <c r="L18" s="126"/>
    </row>
    <row r="19" spans="1:12" s="48" customFormat="1" ht="12.75">
      <c r="A19" s="232">
        <v>3223</v>
      </c>
      <c r="B19" s="233" t="s">
        <v>58</v>
      </c>
      <c r="C19" s="228">
        <f t="shared" si="3"/>
        <v>169556.07</v>
      </c>
      <c r="D19" s="122">
        <v>0</v>
      </c>
      <c r="E19" s="121">
        <v>0</v>
      </c>
      <c r="F19" s="122">
        <v>164556.07</v>
      </c>
      <c r="G19" s="126"/>
      <c r="H19" s="123">
        <v>5000</v>
      </c>
      <c r="I19" s="126"/>
      <c r="J19" s="126"/>
      <c r="K19" s="126"/>
      <c r="L19" s="126"/>
    </row>
    <row r="20" spans="1:12" s="48" customFormat="1" ht="24">
      <c r="A20" s="232">
        <v>3224</v>
      </c>
      <c r="B20" s="233" t="s">
        <v>57</v>
      </c>
      <c r="C20" s="228">
        <f t="shared" si="3"/>
        <v>4000</v>
      </c>
      <c r="D20" s="122">
        <v>0</v>
      </c>
      <c r="E20" s="123">
        <v>0</v>
      </c>
      <c r="F20" s="122">
        <v>4000</v>
      </c>
      <c r="G20" s="126"/>
      <c r="H20" s="126"/>
      <c r="I20" s="126"/>
      <c r="J20" s="126"/>
      <c r="K20" s="126"/>
      <c r="L20" s="126"/>
    </row>
    <row r="21" spans="1:12" s="48" customFormat="1" ht="12.75">
      <c r="A21" s="232">
        <v>3225</v>
      </c>
      <c r="B21" s="235" t="s">
        <v>56</v>
      </c>
      <c r="C21" s="228">
        <f t="shared" si="3"/>
        <v>21000</v>
      </c>
      <c r="D21" s="122">
        <v>0</v>
      </c>
      <c r="E21" s="123">
        <v>4000</v>
      </c>
      <c r="F21" s="122">
        <v>7560</v>
      </c>
      <c r="G21" s="123">
        <v>7440</v>
      </c>
      <c r="H21" s="123">
        <v>2000</v>
      </c>
      <c r="I21" s="126"/>
      <c r="J21" s="126"/>
      <c r="K21" s="126"/>
      <c r="L21" s="126"/>
    </row>
    <row r="22" spans="1:12" s="48" customFormat="1" ht="12.75">
      <c r="A22" s="232">
        <v>3227</v>
      </c>
      <c r="B22" s="233" t="s">
        <v>55</v>
      </c>
      <c r="C22" s="228">
        <f t="shared" si="3"/>
        <v>4000</v>
      </c>
      <c r="D22" s="122">
        <v>0</v>
      </c>
      <c r="E22" s="123">
        <v>0</v>
      </c>
      <c r="F22" s="122">
        <v>4000</v>
      </c>
      <c r="G22" s="126"/>
      <c r="H22" s="126"/>
      <c r="I22" s="126"/>
      <c r="J22" s="126"/>
      <c r="K22" s="126"/>
      <c r="L22" s="126"/>
    </row>
    <row r="23" spans="1:12" s="48" customFormat="1" ht="12.75">
      <c r="A23" s="232">
        <v>3231</v>
      </c>
      <c r="B23" s="233" t="s">
        <v>54</v>
      </c>
      <c r="C23" s="228">
        <f t="shared" si="3"/>
        <v>29500</v>
      </c>
      <c r="D23" s="122">
        <v>0</v>
      </c>
      <c r="E23" s="123">
        <v>0</v>
      </c>
      <c r="F23" s="122">
        <v>29500</v>
      </c>
      <c r="G23" s="126"/>
      <c r="H23" s="126"/>
      <c r="I23" s="126"/>
      <c r="J23" s="126"/>
      <c r="K23" s="126"/>
      <c r="L23" s="126"/>
    </row>
    <row r="24" spans="1:12" s="48" customFormat="1" ht="24">
      <c r="A24" s="232">
        <v>3232</v>
      </c>
      <c r="B24" s="233" t="s">
        <v>53</v>
      </c>
      <c r="C24" s="228">
        <f t="shared" si="3"/>
        <v>30000</v>
      </c>
      <c r="D24" s="122">
        <v>26000</v>
      </c>
      <c r="E24" s="123"/>
      <c r="F24" s="122">
        <v>4000</v>
      </c>
      <c r="G24" s="126"/>
      <c r="H24" s="126"/>
      <c r="I24" s="126"/>
      <c r="J24" s="126"/>
      <c r="K24" s="126"/>
      <c r="L24" s="126"/>
    </row>
    <row r="25" spans="1:12" s="48" customFormat="1" ht="12.75">
      <c r="A25" s="232">
        <v>3233</v>
      </c>
      <c r="B25" s="233" t="s">
        <v>52</v>
      </c>
      <c r="C25" s="228">
        <f t="shared" si="3"/>
        <v>2000</v>
      </c>
      <c r="D25" s="122">
        <v>0</v>
      </c>
      <c r="E25" s="123">
        <v>0</v>
      </c>
      <c r="F25" s="122">
        <v>2000</v>
      </c>
      <c r="G25" s="126"/>
      <c r="H25" s="126"/>
      <c r="I25" s="126"/>
      <c r="J25" s="126"/>
      <c r="K25" s="126"/>
      <c r="L25" s="126"/>
    </row>
    <row r="26" spans="1:12" s="48" customFormat="1" ht="12.75">
      <c r="A26" s="232">
        <v>3234</v>
      </c>
      <c r="B26" s="233" t="s">
        <v>51</v>
      </c>
      <c r="C26" s="228">
        <f t="shared" si="3"/>
        <v>42500</v>
      </c>
      <c r="D26" s="122">
        <v>0</v>
      </c>
      <c r="E26" s="123">
        <v>0</v>
      </c>
      <c r="F26" s="122">
        <v>42500</v>
      </c>
      <c r="G26" s="126"/>
      <c r="H26" s="126"/>
      <c r="I26" s="126"/>
      <c r="J26" s="126"/>
      <c r="K26" s="126"/>
      <c r="L26" s="126"/>
    </row>
    <row r="27" spans="1:12" s="48" customFormat="1" ht="12.75">
      <c r="A27" s="232">
        <v>3236</v>
      </c>
      <c r="B27" s="233" t="s">
        <v>50</v>
      </c>
      <c r="C27" s="228">
        <f t="shared" si="3"/>
        <v>16000</v>
      </c>
      <c r="D27" s="122">
        <v>0</v>
      </c>
      <c r="E27" s="123">
        <v>0</v>
      </c>
      <c r="F27" s="122">
        <v>16000</v>
      </c>
      <c r="G27" s="126"/>
      <c r="H27" s="126"/>
      <c r="I27" s="126"/>
      <c r="J27" s="126"/>
      <c r="K27" s="126"/>
      <c r="L27" s="126"/>
    </row>
    <row r="28" spans="1:12" s="48" customFormat="1" ht="12.75">
      <c r="A28" s="232">
        <v>3237</v>
      </c>
      <c r="B28" s="233" t="s">
        <v>49</v>
      </c>
      <c r="C28" s="228">
        <f t="shared" si="3"/>
        <v>29500</v>
      </c>
      <c r="D28" s="122">
        <v>0</v>
      </c>
      <c r="E28" s="123">
        <v>0</v>
      </c>
      <c r="F28" s="122">
        <v>29500</v>
      </c>
      <c r="G28" s="126"/>
      <c r="H28" s="126"/>
      <c r="I28" s="126"/>
      <c r="J28" s="126"/>
      <c r="K28" s="126"/>
      <c r="L28" s="126"/>
    </row>
    <row r="29" spans="1:12" s="48" customFormat="1" ht="12.75">
      <c r="A29" s="232">
        <v>3238</v>
      </c>
      <c r="B29" s="233" t="s">
        <v>48</v>
      </c>
      <c r="C29" s="228">
        <f t="shared" si="3"/>
        <v>16000</v>
      </c>
      <c r="D29" s="122">
        <v>0</v>
      </c>
      <c r="E29" s="123">
        <v>0</v>
      </c>
      <c r="F29" s="122">
        <v>16000</v>
      </c>
      <c r="G29" s="126"/>
      <c r="H29" s="126"/>
      <c r="I29" s="126"/>
      <c r="J29" s="126"/>
      <c r="K29" s="126"/>
      <c r="L29" s="126"/>
    </row>
    <row r="30" spans="1:12" s="48" customFormat="1" ht="12.75">
      <c r="A30" s="232">
        <v>3239</v>
      </c>
      <c r="B30" s="233" t="s">
        <v>47</v>
      </c>
      <c r="C30" s="228">
        <f t="shared" si="3"/>
        <v>15000</v>
      </c>
      <c r="D30" s="122">
        <v>0</v>
      </c>
      <c r="E30" s="123">
        <v>0</v>
      </c>
      <c r="F30" s="122">
        <v>15000</v>
      </c>
      <c r="G30" s="126"/>
      <c r="H30" s="126"/>
      <c r="I30" s="126"/>
      <c r="J30" s="126"/>
      <c r="K30" s="126"/>
      <c r="L30" s="126"/>
    </row>
    <row r="31" spans="1:12" s="48" customFormat="1" ht="24">
      <c r="A31" s="232">
        <v>3241</v>
      </c>
      <c r="B31" s="233" t="s">
        <v>46</v>
      </c>
      <c r="C31" s="228">
        <f t="shared" si="3"/>
        <v>15000</v>
      </c>
      <c r="D31" s="122">
        <v>0</v>
      </c>
      <c r="E31" s="123">
        <v>0</v>
      </c>
      <c r="F31" s="122">
        <v>15000</v>
      </c>
      <c r="G31" s="126"/>
      <c r="H31" s="126"/>
      <c r="I31" s="126"/>
      <c r="J31" s="126"/>
      <c r="K31" s="126"/>
      <c r="L31" s="126"/>
    </row>
    <row r="32" spans="1:12" s="48" customFormat="1" ht="24">
      <c r="A32" s="232">
        <v>3291</v>
      </c>
      <c r="B32" s="233" t="s">
        <v>45</v>
      </c>
      <c r="C32" s="228">
        <f t="shared" si="3"/>
        <v>20000</v>
      </c>
      <c r="D32" s="122">
        <v>13139</v>
      </c>
      <c r="E32" s="123">
        <v>0</v>
      </c>
      <c r="F32" s="122">
        <v>6861</v>
      </c>
      <c r="G32" s="126"/>
      <c r="H32" s="126"/>
      <c r="I32" s="126"/>
      <c r="J32" s="126"/>
      <c r="K32" s="126"/>
      <c r="L32" s="126"/>
    </row>
    <row r="33" spans="1:12" s="48" customFormat="1" ht="12.75">
      <c r="A33" s="232">
        <v>3292</v>
      </c>
      <c r="B33" s="233" t="s">
        <v>44</v>
      </c>
      <c r="C33" s="228">
        <f t="shared" si="3"/>
        <v>9149.39</v>
      </c>
      <c r="D33" s="122">
        <v>0</v>
      </c>
      <c r="E33" s="121">
        <v>0</v>
      </c>
      <c r="F33" s="122">
        <v>9149.39</v>
      </c>
      <c r="G33" s="126"/>
      <c r="H33" s="126"/>
      <c r="I33" s="126"/>
      <c r="J33" s="126"/>
      <c r="K33" s="126"/>
      <c r="L33" s="126"/>
    </row>
    <row r="34" s="48" customFormat="1" ht="12.75">
      <c r="L34" s="48">
        <v>5</v>
      </c>
    </row>
    <row r="35" spans="1:12" s="48" customFormat="1" ht="12.75">
      <c r="A35" s="128"/>
      <c r="B35" s="129"/>
      <c r="C35" s="127"/>
      <c r="D35" s="128"/>
      <c r="E35" s="128"/>
      <c r="F35" s="128"/>
      <c r="G35" s="128"/>
      <c r="H35" s="128"/>
      <c r="I35" s="128"/>
      <c r="J35" s="128"/>
      <c r="K35" s="127"/>
      <c r="L35" s="127"/>
    </row>
    <row r="36" spans="1:12" s="48" customFormat="1" ht="12.75">
      <c r="A36" s="232">
        <v>3295</v>
      </c>
      <c r="B36" s="233" t="s">
        <v>38</v>
      </c>
      <c r="C36" s="122">
        <f aca="true" t="shared" si="5" ref="C36:C45">D36+E36+F36+G36+H36+I36+J36</f>
        <v>12000</v>
      </c>
      <c r="D36" s="122">
        <v>0</v>
      </c>
      <c r="E36" s="126"/>
      <c r="F36" s="122">
        <v>12000</v>
      </c>
      <c r="G36" s="126"/>
      <c r="H36" s="126"/>
      <c r="I36" s="126"/>
      <c r="J36" s="126"/>
      <c r="K36" s="126"/>
      <c r="L36" s="126"/>
    </row>
    <row r="37" spans="1:12" s="48" customFormat="1" ht="12.75">
      <c r="A37" s="232">
        <v>3293</v>
      </c>
      <c r="B37" s="233" t="s">
        <v>37</v>
      </c>
      <c r="C37" s="122">
        <f t="shared" si="5"/>
        <v>10000</v>
      </c>
      <c r="D37" s="122">
        <v>0</v>
      </c>
      <c r="E37" s="126"/>
      <c r="F37" s="122">
        <v>10000</v>
      </c>
      <c r="G37" s="126"/>
      <c r="H37" s="126"/>
      <c r="I37" s="126"/>
      <c r="J37" s="126"/>
      <c r="K37" s="126"/>
      <c r="L37" s="126"/>
    </row>
    <row r="38" spans="1:12" ht="12.75">
      <c r="A38" s="232">
        <v>3299</v>
      </c>
      <c r="B38" s="233" t="s">
        <v>36</v>
      </c>
      <c r="C38" s="122">
        <f t="shared" si="5"/>
        <v>10000</v>
      </c>
      <c r="D38" s="122">
        <v>0</v>
      </c>
      <c r="E38" s="126"/>
      <c r="F38" s="122">
        <v>10000</v>
      </c>
      <c r="G38" s="126"/>
      <c r="H38" s="126"/>
      <c r="I38" s="126"/>
      <c r="J38" s="126"/>
      <c r="K38" s="126"/>
      <c r="L38" s="126"/>
    </row>
    <row r="39" spans="1:12" s="48" customFormat="1" ht="12.75">
      <c r="A39" s="229">
        <v>34</v>
      </c>
      <c r="B39" s="230" t="s">
        <v>35</v>
      </c>
      <c r="C39" s="124">
        <f t="shared" si="5"/>
        <v>7000</v>
      </c>
      <c r="D39" s="124">
        <f aca="true" t="shared" si="6" ref="D39:J39">D40</f>
        <v>0</v>
      </c>
      <c r="E39" s="124">
        <f t="shared" si="6"/>
        <v>0</v>
      </c>
      <c r="F39" s="124">
        <f t="shared" si="6"/>
        <v>7000</v>
      </c>
      <c r="G39" s="124">
        <f t="shared" si="6"/>
        <v>0</v>
      </c>
      <c r="H39" s="124">
        <f t="shared" si="6"/>
        <v>0</v>
      </c>
      <c r="I39" s="124">
        <f t="shared" si="6"/>
        <v>0</v>
      </c>
      <c r="J39" s="124">
        <f t="shared" si="6"/>
        <v>0</v>
      </c>
      <c r="K39" s="124">
        <v>7000</v>
      </c>
      <c r="L39" s="124">
        <v>7000</v>
      </c>
    </row>
    <row r="40" spans="1:12" ht="24">
      <c r="A40" s="232">
        <v>3431</v>
      </c>
      <c r="B40" s="233" t="s">
        <v>34</v>
      </c>
      <c r="C40" s="122">
        <f t="shared" si="5"/>
        <v>7000</v>
      </c>
      <c r="D40" s="122">
        <v>0</v>
      </c>
      <c r="E40" s="126"/>
      <c r="F40" s="122">
        <v>7000</v>
      </c>
      <c r="G40" s="126"/>
      <c r="H40" s="126"/>
      <c r="I40" s="126"/>
      <c r="J40" s="126"/>
      <c r="K40" s="126"/>
      <c r="L40" s="126"/>
    </row>
    <row r="41" spans="1:12" ht="24">
      <c r="A41" s="229">
        <v>42</v>
      </c>
      <c r="B41" s="230" t="s">
        <v>33</v>
      </c>
      <c r="C41" s="124">
        <f t="shared" si="5"/>
        <v>23000</v>
      </c>
      <c r="D41" s="124">
        <f aca="true" t="shared" si="7" ref="D41:J41">D42+D43+D44+D45</f>
        <v>13055</v>
      </c>
      <c r="E41" s="124">
        <f t="shared" si="7"/>
        <v>0</v>
      </c>
      <c r="F41" s="124">
        <f t="shared" si="7"/>
        <v>9945</v>
      </c>
      <c r="G41" s="124">
        <f t="shared" si="7"/>
        <v>0</v>
      </c>
      <c r="H41" s="124">
        <f t="shared" si="7"/>
        <v>0</v>
      </c>
      <c r="I41" s="124">
        <f t="shared" si="7"/>
        <v>0</v>
      </c>
      <c r="J41" s="124">
        <f t="shared" si="7"/>
        <v>0</v>
      </c>
      <c r="K41" s="208">
        <v>23000</v>
      </c>
      <c r="L41" s="208">
        <v>23000</v>
      </c>
    </row>
    <row r="42" spans="1:12" ht="12.75">
      <c r="A42" s="232">
        <v>4221</v>
      </c>
      <c r="B42" s="233" t="s">
        <v>32</v>
      </c>
      <c r="C42" s="122">
        <f t="shared" si="5"/>
        <v>5000</v>
      </c>
      <c r="D42" s="122">
        <v>0</v>
      </c>
      <c r="E42" s="123">
        <v>0</v>
      </c>
      <c r="F42" s="122">
        <v>5000</v>
      </c>
      <c r="G42" s="121"/>
      <c r="H42" s="121"/>
      <c r="I42" s="121"/>
      <c r="J42" s="121"/>
      <c r="K42" s="121"/>
      <c r="L42" s="121"/>
    </row>
    <row r="43" spans="1:12" ht="12.75">
      <c r="A43" s="232">
        <v>4222</v>
      </c>
      <c r="B43" s="233" t="s">
        <v>31</v>
      </c>
      <c r="C43" s="122">
        <f t="shared" si="5"/>
        <v>4945</v>
      </c>
      <c r="D43" s="122">
        <v>0</v>
      </c>
      <c r="E43" s="123">
        <v>0</v>
      </c>
      <c r="F43" s="122">
        <v>4945</v>
      </c>
      <c r="G43" s="121"/>
      <c r="H43" s="121"/>
      <c r="I43" s="121"/>
      <c r="J43" s="121"/>
      <c r="K43" s="121"/>
      <c r="L43" s="121"/>
    </row>
    <row r="44" spans="1:12" ht="12.75">
      <c r="A44" s="232">
        <v>4223</v>
      </c>
      <c r="B44" s="233" t="s">
        <v>30</v>
      </c>
      <c r="C44" s="122">
        <f t="shared" si="5"/>
        <v>9000</v>
      </c>
      <c r="D44" s="122">
        <v>9000</v>
      </c>
      <c r="E44" s="121"/>
      <c r="F44" s="122"/>
      <c r="G44" s="121"/>
      <c r="H44" s="121"/>
      <c r="I44" s="121"/>
      <c r="J44" s="121"/>
      <c r="K44" s="121"/>
      <c r="L44" s="121"/>
    </row>
    <row r="45" spans="1:12" ht="24">
      <c r="A45" s="232">
        <v>4227</v>
      </c>
      <c r="B45" s="233" t="s">
        <v>29</v>
      </c>
      <c r="C45" s="122">
        <f t="shared" si="5"/>
        <v>4055</v>
      </c>
      <c r="D45" s="122">
        <v>4055</v>
      </c>
      <c r="E45" s="121"/>
      <c r="F45" s="122"/>
      <c r="G45" s="121"/>
      <c r="H45" s="121"/>
      <c r="I45" s="121"/>
      <c r="J45" s="121"/>
      <c r="K45" s="121"/>
      <c r="L45" s="121"/>
    </row>
    <row r="46" spans="1:12" s="48" customFormat="1" ht="12.75" customHeight="1">
      <c r="A46" s="120"/>
      <c r="B46" s="119"/>
      <c r="C46" s="118"/>
      <c r="D46" s="118"/>
      <c r="E46" s="118"/>
      <c r="F46" s="118"/>
      <c r="G46" s="118"/>
      <c r="H46" s="118"/>
      <c r="I46" s="118"/>
      <c r="J46" s="118"/>
      <c r="K46" s="122"/>
      <c r="L46" s="122"/>
    </row>
    <row r="47" s="48" customFormat="1" ht="12.75"/>
    <row r="48" s="48" customFormat="1" ht="12.75"/>
    <row r="53" spans="1:4" s="48" customFormat="1" ht="12.75" customHeight="1">
      <c r="A53" s="117"/>
      <c r="B53" s="116"/>
      <c r="D53" s="115"/>
    </row>
    <row r="54" spans="1:4" s="48" customFormat="1" ht="12.75">
      <c r="A54" s="112"/>
      <c r="B54" s="116"/>
      <c r="D54" s="115"/>
    </row>
    <row r="55" spans="1:4" s="48" customFormat="1" ht="12.75">
      <c r="A55" s="112"/>
      <c r="B55" s="116"/>
      <c r="D55" s="115"/>
    </row>
    <row r="56" spans="1:12" ht="12.75">
      <c r="A56" s="114"/>
      <c r="B56" s="111"/>
      <c r="C56" s="40"/>
      <c r="D56" s="113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114"/>
      <c r="B57" s="111"/>
      <c r="C57" s="40"/>
      <c r="D57" s="113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114"/>
      <c r="B58" s="111"/>
      <c r="C58" s="40"/>
      <c r="D58" s="113"/>
      <c r="E58" s="40"/>
      <c r="F58" s="40"/>
      <c r="G58" s="40"/>
      <c r="H58" s="40"/>
      <c r="I58" s="40"/>
      <c r="J58" s="40"/>
      <c r="K58" s="40"/>
      <c r="L58" s="40"/>
    </row>
    <row r="59" spans="1:4" s="48" customFormat="1" ht="12.75">
      <c r="A59" s="112"/>
      <c r="B59" s="116"/>
      <c r="D59" s="115"/>
    </row>
    <row r="60" spans="1:12" ht="12.75">
      <c r="A60" s="114"/>
      <c r="B60" s="111"/>
      <c r="C60" s="40"/>
      <c r="D60" s="113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114"/>
      <c r="B61" s="111"/>
      <c r="C61" s="40"/>
      <c r="D61" s="113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114"/>
      <c r="B62" s="111"/>
      <c r="C62" s="40"/>
      <c r="D62" s="113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114"/>
      <c r="B63" s="111"/>
      <c r="C63" s="40"/>
      <c r="D63" s="113"/>
      <c r="E63" s="40"/>
      <c r="F63" s="40"/>
      <c r="G63" s="40"/>
      <c r="H63" s="40"/>
      <c r="I63" s="40"/>
      <c r="J63" s="40"/>
      <c r="K63" s="40"/>
      <c r="L63" s="40"/>
    </row>
    <row r="64" spans="1:4" s="48" customFormat="1" ht="12.75">
      <c r="A64" s="112"/>
      <c r="B64" s="116"/>
      <c r="D64" s="115"/>
    </row>
    <row r="65" spans="1:12" ht="12.75">
      <c r="A65" s="114"/>
      <c r="B65" s="111"/>
      <c r="C65" s="40"/>
      <c r="D65" s="113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112"/>
      <c r="B66" s="111"/>
      <c r="C66" s="40"/>
      <c r="D66" s="113"/>
      <c r="E66" s="40"/>
      <c r="F66" s="40"/>
      <c r="G66" s="40"/>
      <c r="H66" s="40"/>
      <c r="I66" s="40"/>
      <c r="J66" s="40"/>
      <c r="K66" s="40"/>
      <c r="L66" s="40"/>
    </row>
    <row r="67" spans="1:4" s="48" customFormat="1" ht="12.75" customHeight="1">
      <c r="A67" s="117"/>
      <c r="B67" s="116"/>
      <c r="D67" s="115"/>
    </row>
    <row r="68" spans="1:12" s="48" customFormat="1" ht="12.75">
      <c r="A68" s="112"/>
      <c r="B68" s="116"/>
      <c r="D68" s="115"/>
      <c r="L68" s="48">
        <v>6</v>
      </c>
    </row>
    <row r="69" spans="1:4" s="48" customFormat="1" ht="12.75">
      <c r="A69" s="112"/>
      <c r="B69" s="116"/>
      <c r="D69" s="115"/>
    </row>
    <row r="70" spans="1:12" ht="12.75">
      <c r="A70" s="114"/>
      <c r="B70" s="111"/>
      <c r="C70" s="40"/>
      <c r="D70" s="113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114"/>
      <c r="B71" s="111"/>
      <c r="C71" s="40"/>
      <c r="D71" s="113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114"/>
      <c r="B72" s="111"/>
      <c r="C72" s="40"/>
      <c r="D72" s="113"/>
      <c r="E72" s="40"/>
      <c r="F72" s="40"/>
      <c r="G72" s="40"/>
      <c r="H72" s="40"/>
      <c r="I72" s="40"/>
      <c r="J72" s="40"/>
      <c r="K72" s="40"/>
      <c r="L72" s="40"/>
    </row>
    <row r="73" spans="1:4" s="48" customFormat="1" ht="12.75">
      <c r="A73" s="112"/>
      <c r="B73" s="116"/>
      <c r="D73" s="115"/>
    </row>
    <row r="74" spans="1:12" ht="12.75">
      <c r="A74" s="114"/>
      <c r="B74" s="111"/>
      <c r="C74" s="40"/>
      <c r="D74" s="113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240"/>
      <c r="B75" s="111"/>
      <c r="C75" s="40"/>
      <c r="D75" s="113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114"/>
      <c r="B76" s="111"/>
      <c r="C76" s="40"/>
      <c r="D76" s="113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114"/>
      <c r="B77" s="111"/>
      <c r="C77" s="40"/>
      <c r="D77" s="113"/>
      <c r="E77" s="40"/>
      <c r="F77" s="40"/>
      <c r="G77" s="40"/>
      <c r="H77" s="40"/>
      <c r="I77" s="40"/>
      <c r="J77" s="40"/>
      <c r="K77" s="40"/>
      <c r="L77" s="40"/>
    </row>
    <row r="78" spans="1:4" s="48" customFormat="1" ht="12.75">
      <c r="A78" s="112"/>
      <c r="B78" s="116"/>
      <c r="D78" s="115"/>
    </row>
    <row r="79" spans="1:12" ht="12.75">
      <c r="A79" s="114"/>
      <c r="B79" s="111"/>
      <c r="C79" s="40"/>
      <c r="D79" s="113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112"/>
      <c r="B80" s="111"/>
      <c r="C80" s="40"/>
      <c r="D80" s="113"/>
      <c r="E80" s="40"/>
      <c r="F80" s="40"/>
      <c r="G80" s="40"/>
      <c r="H80" s="40"/>
      <c r="I80" s="40"/>
      <c r="J80" s="40"/>
      <c r="K80" s="40"/>
      <c r="L80" s="40"/>
    </row>
    <row r="81" spans="1:4" s="48" customFormat="1" ht="12.75" customHeight="1">
      <c r="A81" s="117"/>
      <c r="B81" s="116"/>
      <c r="D81" s="115"/>
    </row>
    <row r="82" spans="1:4" s="48" customFormat="1" ht="12.75">
      <c r="A82" s="112"/>
      <c r="B82" s="116"/>
      <c r="D82" s="115"/>
    </row>
    <row r="83" spans="1:4" s="48" customFormat="1" ht="12.75">
      <c r="A83" s="112"/>
      <c r="B83" s="116"/>
      <c r="D83" s="115"/>
    </row>
    <row r="84" spans="1:12" ht="12.75">
      <c r="A84" s="114"/>
      <c r="B84" s="111"/>
      <c r="C84" s="40"/>
      <c r="D84" s="113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114"/>
      <c r="B85" s="111"/>
      <c r="C85" s="40"/>
      <c r="D85" s="113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114"/>
      <c r="B86" s="111"/>
      <c r="C86" s="40"/>
      <c r="D86" s="113"/>
      <c r="E86" s="40"/>
      <c r="F86" s="40"/>
      <c r="G86" s="40"/>
      <c r="H86" s="40"/>
      <c r="I86" s="40"/>
      <c r="J86" s="40"/>
      <c r="K86" s="40"/>
      <c r="L86" s="40"/>
    </row>
    <row r="87" spans="1:4" s="48" customFormat="1" ht="12.75">
      <c r="A87" s="112"/>
      <c r="B87" s="116"/>
      <c r="D87" s="115"/>
    </row>
    <row r="88" spans="1:12" ht="12.75">
      <c r="A88" s="114"/>
      <c r="B88" s="111"/>
      <c r="C88" s="40"/>
      <c r="D88" s="113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114"/>
      <c r="B89" s="111"/>
      <c r="C89" s="40"/>
      <c r="D89" s="113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114"/>
      <c r="B90" s="111"/>
      <c r="C90" s="40"/>
      <c r="D90" s="113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114"/>
      <c r="B91" s="111"/>
      <c r="C91" s="40"/>
      <c r="D91" s="113"/>
      <c r="E91" s="40"/>
      <c r="F91" s="40"/>
      <c r="G91" s="40"/>
      <c r="H91" s="40"/>
      <c r="I91" s="40"/>
      <c r="J91" s="40"/>
      <c r="K91" s="40"/>
      <c r="L91" s="40"/>
    </row>
    <row r="92" spans="1:4" s="48" customFormat="1" ht="12.75">
      <c r="A92" s="112"/>
      <c r="B92" s="116"/>
      <c r="D92" s="115"/>
    </row>
    <row r="93" spans="1:12" ht="12.75">
      <c r="A93" s="114"/>
      <c r="B93" s="111"/>
      <c r="C93" s="40"/>
      <c r="D93" s="113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112"/>
      <c r="B94" s="111"/>
      <c r="C94" s="40"/>
      <c r="D94" s="113"/>
      <c r="E94" s="40"/>
      <c r="F94" s="40"/>
      <c r="G94" s="40"/>
      <c r="H94" s="40"/>
      <c r="I94" s="40"/>
      <c r="J94" s="40"/>
      <c r="K94" s="40"/>
      <c r="L94" s="40"/>
    </row>
    <row r="95" spans="1:4" s="48" customFormat="1" ht="12.75">
      <c r="A95" s="117"/>
      <c r="B95" s="116"/>
      <c r="D95" s="115"/>
    </row>
    <row r="96" spans="1:4" s="48" customFormat="1" ht="12.75">
      <c r="A96" s="112"/>
      <c r="B96" s="116"/>
      <c r="D96" s="115"/>
    </row>
    <row r="97" spans="1:4" s="48" customFormat="1" ht="12.75">
      <c r="A97" s="112"/>
      <c r="B97" s="116"/>
      <c r="D97" s="115"/>
    </row>
    <row r="98" spans="1:12" ht="12.75">
      <c r="A98" s="114"/>
      <c r="B98" s="111"/>
      <c r="C98" s="40"/>
      <c r="D98" s="113"/>
      <c r="E98" s="40"/>
      <c r="F98" s="40"/>
      <c r="G98" s="40"/>
      <c r="H98" s="40"/>
      <c r="I98" s="40"/>
      <c r="J98" s="40"/>
      <c r="K98" s="40"/>
      <c r="L98" s="40"/>
    </row>
    <row r="99" spans="1:12" ht="12.75">
      <c r="A99" s="114"/>
      <c r="B99" s="111"/>
      <c r="C99" s="40"/>
      <c r="D99" s="113"/>
      <c r="E99" s="40"/>
      <c r="F99" s="40"/>
      <c r="G99" s="40"/>
      <c r="H99" s="40"/>
      <c r="I99" s="40"/>
      <c r="J99" s="40"/>
      <c r="K99" s="40"/>
      <c r="L99" s="40"/>
    </row>
    <row r="100" spans="1:12" ht="12.75">
      <c r="A100" s="114"/>
      <c r="B100" s="111"/>
      <c r="C100" s="40"/>
      <c r="D100" s="113"/>
      <c r="E100" s="40"/>
      <c r="F100" s="40"/>
      <c r="G100" s="40"/>
      <c r="H100" s="40"/>
      <c r="I100" s="40"/>
      <c r="J100" s="40"/>
      <c r="K100" s="40"/>
      <c r="L100" s="40"/>
    </row>
    <row r="101" spans="1:4" s="48" customFormat="1" ht="12.75">
      <c r="A101" s="112"/>
      <c r="B101" s="116"/>
      <c r="D101" s="115"/>
    </row>
    <row r="102" spans="1:12" ht="12.75">
      <c r="A102" s="114"/>
      <c r="B102" s="111"/>
      <c r="C102" s="40"/>
      <c r="D102" s="113"/>
      <c r="E102" s="40"/>
      <c r="F102" s="40"/>
      <c r="G102" s="40"/>
      <c r="H102" s="40"/>
      <c r="I102" s="40"/>
      <c r="J102" s="40"/>
      <c r="K102" s="40"/>
      <c r="L102" s="40"/>
    </row>
    <row r="103" spans="1:12" ht="12.75">
      <c r="A103" s="114"/>
      <c r="B103" s="111"/>
      <c r="C103" s="40"/>
      <c r="D103" s="113"/>
      <c r="E103" s="40"/>
      <c r="F103" s="40"/>
      <c r="G103" s="40"/>
      <c r="H103" s="40"/>
      <c r="I103" s="40"/>
      <c r="J103" s="40"/>
      <c r="K103" s="40"/>
      <c r="L103" s="40"/>
    </row>
    <row r="104" spans="1:12" ht="12.75">
      <c r="A104" s="114"/>
      <c r="B104" s="111"/>
      <c r="C104" s="40"/>
      <c r="D104" s="113"/>
      <c r="E104" s="40"/>
      <c r="F104" s="40"/>
      <c r="G104" s="40"/>
      <c r="H104" s="40"/>
      <c r="I104" s="40"/>
      <c r="J104" s="40"/>
      <c r="K104" s="40"/>
      <c r="L104" s="40"/>
    </row>
    <row r="105" spans="1:12" ht="12.75">
      <c r="A105" s="114"/>
      <c r="B105" s="111"/>
      <c r="C105" s="40"/>
      <c r="D105" s="113"/>
      <c r="E105" s="40"/>
      <c r="F105" s="40"/>
      <c r="G105" s="40"/>
      <c r="H105" s="40"/>
      <c r="I105" s="40"/>
      <c r="J105" s="40"/>
      <c r="K105" s="40"/>
      <c r="L105" s="40"/>
    </row>
    <row r="106" spans="1:4" s="48" customFormat="1" ht="12.75">
      <c r="A106" s="112"/>
      <c r="B106" s="116"/>
      <c r="D106" s="115"/>
    </row>
    <row r="107" spans="1:12" ht="12.75">
      <c r="A107" s="114"/>
      <c r="B107" s="111"/>
      <c r="C107" s="40"/>
      <c r="D107" s="113"/>
      <c r="E107" s="40"/>
      <c r="F107" s="40"/>
      <c r="G107" s="40"/>
      <c r="H107" s="40"/>
      <c r="I107" s="40"/>
      <c r="J107" s="40"/>
      <c r="K107" s="40"/>
      <c r="L107" s="40"/>
    </row>
    <row r="108" spans="1:4" s="48" customFormat="1" ht="12.75">
      <c r="A108" s="112"/>
      <c r="B108" s="116"/>
      <c r="D108" s="115"/>
    </row>
    <row r="109" spans="1:4" s="48" customFormat="1" ht="12.75">
      <c r="A109" s="112"/>
      <c r="B109" s="116"/>
      <c r="D109" s="115"/>
    </row>
    <row r="110" spans="1:12" ht="12.75">
      <c r="A110" s="114"/>
      <c r="B110" s="111"/>
      <c r="C110" s="40"/>
      <c r="D110" s="113"/>
      <c r="E110" s="40"/>
      <c r="F110" s="40"/>
      <c r="G110" s="40"/>
      <c r="H110" s="40"/>
      <c r="I110" s="40"/>
      <c r="J110" s="40"/>
      <c r="K110" s="40"/>
      <c r="L110" s="40"/>
    </row>
    <row r="111" spans="1:12" ht="12.75">
      <c r="A111" s="114"/>
      <c r="B111" s="111"/>
      <c r="C111" s="40"/>
      <c r="D111" s="113"/>
      <c r="E111" s="40"/>
      <c r="F111" s="40"/>
      <c r="G111" s="40"/>
      <c r="H111" s="40"/>
      <c r="I111" s="40"/>
      <c r="J111" s="40"/>
      <c r="K111" s="40"/>
      <c r="L111" s="40"/>
    </row>
    <row r="112" spans="1:12" ht="12.75">
      <c r="A112" s="112"/>
      <c r="B112" s="111"/>
      <c r="C112" s="40"/>
      <c r="D112" s="113"/>
      <c r="E112" s="40"/>
      <c r="F112" s="40"/>
      <c r="G112" s="40"/>
      <c r="H112" s="40"/>
      <c r="I112" s="40"/>
      <c r="J112" s="40"/>
      <c r="K112" s="40"/>
      <c r="L112" s="40"/>
    </row>
    <row r="113" spans="1:4" s="48" customFormat="1" ht="12.75" customHeight="1">
      <c r="A113" s="117"/>
      <c r="B113" s="116"/>
      <c r="D113" s="115"/>
    </row>
    <row r="114" spans="1:4" s="48" customFormat="1" ht="12.75">
      <c r="A114" s="112"/>
      <c r="B114" s="116"/>
      <c r="D114" s="115"/>
    </row>
    <row r="115" spans="1:4" s="48" customFormat="1" ht="12.75">
      <c r="A115" s="112"/>
      <c r="B115" s="116"/>
      <c r="D115" s="115"/>
    </row>
    <row r="116" spans="1:12" ht="12.75">
      <c r="A116" s="114"/>
      <c r="B116" s="111"/>
      <c r="C116" s="40"/>
      <c r="D116" s="113"/>
      <c r="E116" s="40"/>
      <c r="F116" s="40"/>
      <c r="G116" s="40"/>
      <c r="H116" s="40"/>
      <c r="I116" s="40"/>
      <c r="J116" s="40"/>
      <c r="K116" s="40"/>
      <c r="L116" s="40"/>
    </row>
    <row r="117" spans="1:12" ht="12.75">
      <c r="A117" s="114"/>
      <c r="B117" s="111"/>
      <c r="C117" s="40"/>
      <c r="D117" s="113"/>
      <c r="E117" s="40"/>
      <c r="F117" s="40"/>
      <c r="G117" s="40"/>
      <c r="H117" s="40"/>
      <c r="I117" s="40"/>
      <c r="J117" s="40"/>
      <c r="K117" s="40"/>
      <c r="L117" s="40"/>
    </row>
    <row r="118" spans="1:12" ht="12.75">
      <c r="A118" s="114"/>
      <c r="B118" s="111"/>
      <c r="C118" s="40"/>
      <c r="D118" s="113"/>
      <c r="E118" s="40"/>
      <c r="F118" s="40"/>
      <c r="G118" s="40"/>
      <c r="H118" s="40"/>
      <c r="I118" s="40"/>
      <c r="J118" s="40"/>
      <c r="K118" s="40"/>
      <c r="L118" s="40"/>
    </row>
    <row r="119" spans="1:4" s="48" customFormat="1" ht="12.75">
      <c r="A119" s="112"/>
      <c r="B119" s="116"/>
      <c r="D119" s="115"/>
    </row>
    <row r="120" spans="1:12" ht="12.75">
      <c r="A120" s="114"/>
      <c r="B120" s="111"/>
      <c r="C120" s="40"/>
      <c r="D120" s="113"/>
      <c r="E120" s="40"/>
      <c r="F120" s="40"/>
      <c r="G120" s="40"/>
      <c r="H120" s="40"/>
      <c r="I120" s="40"/>
      <c r="J120" s="40"/>
      <c r="K120" s="40"/>
      <c r="L120" s="40"/>
    </row>
    <row r="121" spans="1:12" ht="12.75">
      <c r="A121" s="114"/>
      <c r="B121" s="111"/>
      <c r="C121" s="40"/>
      <c r="D121" s="113"/>
      <c r="E121" s="40"/>
      <c r="F121" s="40"/>
      <c r="G121" s="40"/>
      <c r="H121" s="40"/>
      <c r="I121" s="40"/>
      <c r="J121" s="40"/>
      <c r="K121" s="40"/>
      <c r="L121" s="40"/>
    </row>
    <row r="122" spans="1:12" ht="12.75">
      <c r="A122" s="114"/>
      <c r="B122" s="111"/>
      <c r="C122" s="40"/>
      <c r="D122" s="113"/>
      <c r="E122" s="40"/>
      <c r="F122" s="40"/>
      <c r="G122" s="40"/>
      <c r="H122" s="40"/>
      <c r="I122" s="40"/>
      <c r="J122" s="40"/>
      <c r="K122" s="40"/>
      <c r="L122" s="40"/>
    </row>
    <row r="123" spans="1:12" ht="12.75">
      <c r="A123" s="114"/>
      <c r="B123" s="111"/>
      <c r="C123" s="40"/>
      <c r="D123" s="113"/>
      <c r="E123" s="40"/>
      <c r="F123" s="40"/>
      <c r="G123" s="40"/>
      <c r="H123" s="40"/>
      <c r="I123" s="40"/>
      <c r="J123" s="40"/>
      <c r="K123" s="40"/>
      <c r="L123" s="40"/>
    </row>
    <row r="124" spans="1:4" s="48" customFormat="1" ht="12.75">
      <c r="A124" s="112"/>
      <c r="B124" s="116"/>
      <c r="D124" s="115"/>
    </row>
    <row r="125" spans="1:12" ht="12.75">
      <c r="A125" s="114"/>
      <c r="B125" s="111"/>
      <c r="C125" s="40"/>
      <c r="D125" s="113"/>
      <c r="E125" s="40"/>
      <c r="F125" s="40"/>
      <c r="G125" s="40"/>
      <c r="H125" s="40"/>
      <c r="I125" s="40"/>
      <c r="J125" s="40"/>
      <c r="K125" s="40"/>
      <c r="L125" s="40"/>
    </row>
    <row r="126" spans="1:4" s="48" customFormat="1" ht="12.75">
      <c r="A126" s="112"/>
      <c r="B126" s="116"/>
      <c r="D126" s="115"/>
    </row>
    <row r="127" spans="1:12" ht="12.75">
      <c r="A127" s="114"/>
      <c r="B127" s="111"/>
      <c r="C127" s="40"/>
      <c r="D127" s="113"/>
      <c r="E127" s="40"/>
      <c r="F127" s="40"/>
      <c r="G127" s="40"/>
      <c r="H127" s="40"/>
      <c r="I127" s="40"/>
      <c r="J127" s="40"/>
      <c r="K127" s="40"/>
      <c r="L127" s="40"/>
    </row>
    <row r="128" spans="1:4" s="48" customFormat="1" ht="12.75">
      <c r="A128" s="112"/>
      <c r="B128" s="116"/>
      <c r="D128" s="115"/>
    </row>
    <row r="129" spans="1:4" s="48" customFormat="1" ht="12.75">
      <c r="A129" s="112"/>
      <c r="B129" s="116"/>
      <c r="D129" s="115"/>
    </row>
    <row r="130" spans="1:12" ht="12.75" customHeight="1">
      <c r="A130" s="114"/>
      <c r="B130" s="111"/>
      <c r="C130" s="40"/>
      <c r="D130" s="113"/>
      <c r="E130" s="40"/>
      <c r="F130" s="40"/>
      <c r="G130" s="40"/>
      <c r="H130" s="40"/>
      <c r="I130" s="40"/>
      <c r="J130" s="40"/>
      <c r="K130" s="40"/>
      <c r="L130" s="40"/>
    </row>
    <row r="131" spans="1:12" ht="12.75">
      <c r="A131" s="114"/>
      <c r="B131" s="111"/>
      <c r="C131" s="40"/>
      <c r="D131" s="113"/>
      <c r="E131" s="40"/>
      <c r="F131" s="40"/>
      <c r="G131" s="40"/>
      <c r="H131" s="40"/>
      <c r="I131" s="40"/>
      <c r="J131" s="40"/>
      <c r="K131" s="40"/>
      <c r="L131" s="40"/>
    </row>
    <row r="132" spans="1:12" ht="12.75">
      <c r="A132" s="112"/>
      <c r="B132" s="111"/>
      <c r="C132" s="40"/>
      <c r="D132" s="113"/>
      <c r="E132" s="40"/>
      <c r="F132" s="40"/>
      <c r="G132" s="40"/>
      <c r="H132" s="40"/>
      <c r="I132" s="40"/>
      <c r="J132" s="40"/>
      <c r="K132" s="40"/>
      <c r="L132" s="40"/>
    </row>
    <row r="133" spans="1:4" s="48" customFormat="1" ht="12.75">
      <c r="A133" s="117"/>
      <c r="B133" s="116"/>
      <c r="D133" s="115"/>
    </row>
    <row r="134" spans="1:4" s="48" customFormat="1" ht="12.75">
      <c r="A134" s="112"/>
      <c r="B134" s="116"/>
      <c r="D134" s="115"/>
    </row>
    <row r="135" spans="1:4" s="48" customFormat="1" ht="12.75">
      <c r="A135" s="112"/>
      <c r="B135" s="116"/>
      <c r="D135" s="115"/>
    </row>
    <row r="136" spans="1:12" ht="12.75">
      <c r="A136" s="114"/>
      <c r="B136" s="111"/>
      <c r="C136" s="40"/>
      <c r="D136" s="113"/>
      <c r="E136" s="40"/>
      <c r="F136" s="40"/>
      <c r="G136" s="40"/>
      <c r="H136" s="40"/>
      <c r="I136" s="40"/>
      <c r="J136" s="40"/>
      <c r="K136" s="40"/>
      <c r="L136" s="40"/>
    </row>
    <row r="137" spans="1:12" ht="12.75">
      <c r="A137" s="114"/>
      <c r="B137" s="111"/>
      <c r="C137" s="40"/>
      <c r="D137" s="113"/>
      <c r="E137" s="40"/>
      <c r="F137" s="40"/>
      <c r="G137" s="40"/>
      <c r="H137" s="40"/>
      <c r="I137" s="40"/>
      <c r="J137" s="40"/>
      <c r="K137" s="40"/>
      <c r="L137" s="40"/>
    </row>
    <row r="138" spans="1:12" ht="12.75">
      <c r="A138" s="114"/>
      <c r="B138" s="111"/>
      <c r="C138" s="40"/>
      <c r="D138" s="113"/>
      <c r="E138" s="40"/>
      <c r="F138" s="40"/>
      <c r="G138" s="40"/>
      <c r="H138" s="40"/>
      <c r="I138" s="40"/>
      <c r="J138" s="40"/>
      <c r="K138" s="40"/>
      <c r="L138" s="40"/>
    </row>
    <row r="139" spans="1:4" s="48" customFormat="1" ht="12.75">
      <c r="A139" s="112"/>
      <c r="B139" s="116"/>
      <c r="D139" s="115"/>
    </row>
    <row r="140" spans="1:12" ht="12.75">
      <c r="A140" s="114"/>
      <c r="B140" s="111"/>
      <c r="C140" s="40"/>
      <c r="D140" s="113"/>
      <c r="E140" s="40"/>
      <c r="F140" s="40"/>
      <c r="G140" s="40"/>
      <c r="H140" s="40"/>
      <c r="I140" s="40"/>
      <c r="J140" s="40"/>
      <c r="K140" s="40"/>
      <c r="L140" s="40"/>
    </row>
    <row r="141" spans="1:12" ht="12.75">
      <c r="A141" s="114"/>
      <c r="B141" s="111"/>
      <c r="C141" s="40"/>
      <c r="D141" s="113"/>
      <c r="E141" s="40"/>
      <c r="F141" s="40"/>
      <c r="G141" s="40"/>
      <c r="H141" s="40"/>
      <c r="I141" s="40"/>
      <c r="J141" s="40"/>
      <c r="K141" s="40"/>
      <c r="L141" s="40"/>
    </row>
    <row r="142" spans="1:12" ht="12.75">
      <c r="A142" s="114"/>
      <c r="B142" s="111"/>
      <c r="C142" s="40"/>
      <c r="D142" s="113"/>
      <c r="E142" s="40"/>
      <c r="F142" s="40"/>
      <c r="G142" s="40"/>
      <c r="H142" s="40"/>
      <c r="I142" s="40"/>
      <c r="J142" s="40"/>
      <c r="K142" s="40"/>
      <c r="L142" s="40"/>
    </row>
    <row r="143" spans="1:12" ht="12.75">
      <c r="A143" s="114"/>
      <c r="B143" s="111"/>
      <c r="C143" s="40"/>
      <c r="D143" s="113"/>
      <c r="E143" s="40"/>
      <c r="F143" s="40"/>
      <c r="G143" s="40"/>
      <c r="H143" s="40"/>
      <c r="I143" s="40"/>
      <c r="J143" s="40"/>
      <c r="K143" s="40"/>
      <c r="L143" s="40"/>
    </row>
    <row r="144" spans="1:4" s="48" customFormat="1" ht="12.75">
      <c r="A144" s="112"/>
      <c r="B144" s="116"/>
      <c r="D144" s="115"/>
    </row>
    <row r="145" spans="1:12" ht="12.75">
      <c r="A145" s="114"/>
      <c r="B145" s="111"/>
      <c r="C145" s="40"/>
      <c r="D145" s="113"/>
      <c r="E145" s="40"/>
      <c r="F145" s="40"/>
      <c r="G145" s="40"/>
      <c r="H145" s="40"/>
      <c r="I145" s="40"/>
      <c r="J145" s="40"/>
      <c r="K145" s="40"/>
      <c r="L145" s="40"/>
    </row>
    <row r="146" spans="1:4" s="48" customFormat="1" ht="12.75">
      <c r="A146" s="112"/>
      <c r="B146" s="116"/>
      <c r="D146" s="115"/>
    </row>
    <row r="147" spans="1:4" s="48" customFormat="1" ht="12.75">
      <c r="A147" s="112"/>
      <c r="B147" s="116"/>
      <c r="D147" s="115"/>
    </row>
    <row r="148" spans="1:12" ht="12.75">
      <c r="A148" s="114"/>
      <c r="B148" s="111"/>
      <c r="C148" s="40"/>
      <c r="D148" s="113"/>
      <c r="E148" s="40"/>
      <c r="F148" s="40"/>
      <c r="G148" s="40"/>
      <c r="H148" s="40"/>
      <c r="I148" s="40"/>
      <c r="J148" s="40"/>
      <c r="K148" s="40"/>
      <c r="L148" s="40"/>
    </row>
    <row r="149" spans="1:4" s="48" customFormat="1" ht="12.75">
      <c r="A149" s="112"/>
      <c r="B149" s="116"/>
      <c r="D149" s="115"/>
    </row>
    <row r="150" spans="1:12" ht="12.75">
      <c r="A150" s="114"/>
      <c r="B150" s="111"/>
      <c r="C150" s="40"/>
      <c r="D150" s="113"/>
      <c r="E150" s="40"/>
      <c r="F150" s="40"/>
      <c r="G150" s="40"/>
      <c r="H150" s="40"/>
      <c r="I150" s="40"/>
      <c r="J150" s="40"/>
      <c r="K150" s="40"/>
      <c r="L150" s="40"/>
    </row>
    <row r="151" spans="1:12" ht="12.75">
      <c r="A151" s="114"/>
      <c r="B151" s="111"/>
      <c r="C151" s="40"/>
      <c r="D151" s="113"/>
      <c r="E151" s="40"/>
      <c r="F151" s="40"/>
      <c r="G151" s="40"/>
      <c r="H151" s="40"/>
      <c r="I151" s="40"/>
      <c r="J151" s="40"/>
      <c r="K151" s="40"/>
      <c r="L151" s="40"/>
    </row>
    <row r="152" spans="1:12" ht="12.75">
      <c r="A152" s="112"/>
      <c r="B152" s="111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2.75">
      <c r="A153" s="112"/>
      <c r="B153" s="111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2.75">
      <c r="A154" s="112"/>
      <c r="B154" s="111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2.75">
      <c r="A155" s="112"/>
      <c r="B155" s="111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2.75">
      <c r="A156" s="112"/>
      <c r="B156" s="111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2.75">
      <c r="A157" s="112"/>
      <c r="B157" s="111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2.75">
      <c r="A158" s="112"/>
      <c r="B158" s="111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2.75">
      <c r="A159" s="112"/>
      <c r="B159" s="111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2.75">
      <c r="A160" s="112"/>
      <c r="B160" s="111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2.75">
      <c r="A161" s="112"/>
      <c r="B161" s="111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ht="12.75">
      <c r="A162" s="112"/>
      <c r="B162" s="111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2.75">
      <c r="A163" s="112"/>
      <c r="B163" s="111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2.75">
      <c r="A164" s="112"/>
      <c r="B164" s="111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2.75">
      <c r="A165" s="112"/>
      <c r="B165" s="111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2.75">
      <c r="A166" s="112"/>
      <c r="B166" s="111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2.75">
      <c r="A167" s="112"/>
      <c r="B167" s="111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2.75">
      <c r="A168" s="112"/>
      <c r="B168" s="111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2.75">
      <c r="A169" s="112"/>
      <c r="B169" s="111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2.75">
      <c r="A170" s="112"/>
      <c r="B170" s="111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2.75">
      <c r="A171" s="112"/>
      <c r="B171" s="111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2.75">
      <c r="A172" s="112"/>
      <c r="B172" s="111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2.75">
      <c r="A173" s="112"/>
      <c r="B173" s="111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2.75">
      <c r="A174" s="112"/>
      <c r="B174" s="111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2.75">
      <c r="A175" s="112"/>
      <c r="B175" s="111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2.75">
      <c r="A176" s="112"/>
      <c r="B176" s="111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2.75">
      <c r="A177" s="112"/>
      <c r="B177" s="111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2.75">
      <c r="A178" s="112"/>
      <c r="B178" s="111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2.75">
      <c r="A179" s="112"/>
      <c r="B179" s="111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2.75">
      <c r="A180" s="112"/>
      <c r="B180" s="111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2.75">
      <c r="A181" s="112"/>
      <c r="B181" s="111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2.75">
      <c r="A182" s="112"/>
      <c r="B182" s="111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2.75">
      <c r="A183" s="112"/>
      <c r="B183" s="111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2.75">
      <c r="A184" s="112"/>
      <c r="B184" s="111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2.75">
      <c r="A185" s="112"/>
      <c r="B185" s="111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2.75">
      <c r="A186" s="112"/>
      <c r="B186" s="111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2.75">
      <c r="A187" s="112"/>
      <c r="B187" s="111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2.75">
      <c r="A188" s="112"/>
      <c r="B188" s="111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2.75">
      <c r="A189" s="112"/>
      <c r="B189" s="111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2.75">
      <c r="A190" s="112"/>
      <c r="B190" s="111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2.75">
      <c r="A191" s="112"/>
      <c r="B191" s="111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2.75">
      <c r="A192" s="112"/>
      <c r="B192" s="111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2.75">
      <c r="A193" s="112"/>
      <c r="B193" s="111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2.75">
      <c r="A194" s="112"/>
      <c r="B194" s="111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2.75">
      <c r="A195" s="112"/>
      <c r="B195" s="111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2.75">
      <c r="A196" s="112"/>
      <c r="B196" s="111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2.75">
      <c r="A197" s="112"/>
      <c r="B197" s="111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2.75">
      <c r="A198" s="112"/>
      <c r="B198" s="111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2.75">
      <c r="A199" s="112"/>
      <c r="B199" s="111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2.75">
      <c r="A200" s="112"/>
      <c r="B200" s="111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2.75">
      <c r="A201" s="112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2.75">
      <c r="A202" s="112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2.75">
      <c r="A203" s="112"/>
      <c r="B203" s="111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2.75">
      <c r="A204" s="112"/>
      <c r="B204" s="111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2.75">
      <c r="A205" s="112"/>
      <c r="B205" s="111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2.75">
      <c r="A206" s="112"/>
      <c r="B206" s="111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2.75">
      <c r="A207" s="112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2.75">
      <c r="A208" s="112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2.75">
      <c r="A209" s="112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2.75">
      <c r="A210" s="112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2.75">
      <c r="A211" s="112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2.75">
      <c r="A212" s="112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2.75">
      <c r="A213" s="112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2.75">
      <c r="A214" s="112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2.75">
      <c r="A215" s="112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2.75">
      <c r="A216" s="112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ht="12.75">
      <c r="A217" s="112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2.75">
      <c r="A218" s="112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2.75">
      <c r="A219" s="112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2.75">
      <c r="A220" s="112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2.75">
      <c r="A221" s="112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2.75">
      <c r="A222" s="112"/>
      <c r="B222" s="111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2.75">
      <c r="A223" s="112"/>
      <c r="B223" s="111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2.75">
      <c r="A224" s="112"/>
      <c r="B224" s="111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2.75">
      <c r="A225" s="112"/>
      <c r="B225" s="111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2.75">
      <c r="A226" s="112"/>
      <c r="B226" s="111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2.75">
      <c r="A227" s="112"/>
      <c r="B227" s="111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2.75">
      <c r="A228" s="112"/>
      <c r="B228" s="111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2.75">
      <c r="A229" s="112"/>
      <c r="B229" s="111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2.75">
      <c r="A230" s="112"/>
      <c r="B230" s="111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2.75">
      <c r="A231" s="112"/>
      <c r="B231" s="111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2.75">
      <c r="A232" s="112"/>
      <c r="B232" s="111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2.75">
      <c r="A233" s="112"/>
      <c r="B233" s="111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2.75">
      <c r="A234" s="112"/>
      <c r="B234" s="111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2.75">
      <c r="A235" s="112"/>
      <c r="B235" s="111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2.75">
      <c r="A236" s="112"/>
      <c r="B236" s="111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2.75">
      <c r="A237" s="112"/>
      <c r="B237" s="111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2.75">
      <c r="A238" s="112"/>
      <c r="B238" s="111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2.75">
      <c r="A239" s="112"/>
      <c r="B239" s="111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2.75">
      <c r="A240" s="112"/>
      <c r="B240" s="111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2.75">
      <c r="A241" s="112"/>
      <c r="B241" s="111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2.75">
      <c r="A242" s="112"/>
      <c r="B242" s="111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2.75">
      <c r="A243" s="112"/>
      <c r="B243" s="111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2.75">
      <c r="A244" s="112"/>
      <c r="B244" s="111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2.75">
      <c r="A245" s="112"/>
      <c r="B245" s="111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2.75">
      <c r="A246" s="112"/>
      <c r="B246" s="111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2.75">
      <c r="A247" s="112"/>
      <c r="B247" s="111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2.75">
      <c r="A248" s="112"/>
      <c r="B248" s="111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2.75">
      <c r="A249" s="112"/>
      <c r="B249" s="111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ht="12.75">
      <c r="A250" s="112"/>
      <c r="B250" s="111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2.75">
      <c r="A251" s="112"/>
      <c r="B251" s="111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2.75">
      <c r="A252" s="112"/>
      <c r="B252" s="111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2.75">
      <c r="A253" s="112"/>
      <c r="B253" s="111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2.75">
      <c r="A254" s="112"/>
      <c r="B254" s="111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2.75">
      <c r="A255" s="112"/>
      <c r="B255" s="111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2.75">
      <c r="A256" s="112"/>
      <c r="B256" s="111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2.75">
      <c r="A257" s="112"/>
      <c r="B257" s="111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2.75">
      <c r="A258" s="112"/>
      <c r="B258" s="111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2.75">
      <c r="A259" s="112"/>
      <c r="B259" s="111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2.75">
      <c r="A260" s="112"/>
      <c r="B260" s="111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2.75">
      <c r="A261" s="112"/>
      <c r="B261" s="111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2.75">
      <c r="A262" s="112"/>
      <c r="B262" s="111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2.75">
      <c r="A263" s="112"/>
      <c r="B263" s="111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2.75">
      <c r="A264" s="112"/>
      <c r="B264" s="111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2.75">
      <c r="A265" s="112"/>
      <c r="B265" s="111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2.75">
      <c r="A266" s="112"/>
      <c r="B266" s="111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2.75">
      <c r="A267" s="112"/>
      <c r="B267" s="111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2.75">
      <c r="A268" s="112"/>
      <c r="B268" s="111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2.75">
      <c r="A269" s="112"/>
      <c r="B269" s="111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2.75">
      <c r="A270" s="112"/>
      <c r="B270" s="111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2.75">
      <c r="A271" s="112"/>
      <c r="B271" s="111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ht="12.75">
      <c r="A272" s="112"/>
      <c r="B272" s="111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2.75">
      <c r="A273" s="112"/>
      <c r="B273" s="111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2.75">
      <c r="A274" s="112"/>
      <c r="B274" s="111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2.75">
      <c r="A275" s="112"/>
      <c r="B275" s="111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2.75">
      <c r="A276" s="112"/>
      <c r="B276" s="111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2.75">
      <c r="A277" s="112"/>
      <c r="B277" s="111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12.75">
      <c r="A278" s="112"/>
      <c r="B278" s="111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2.75">
      <c r="A279" s="112"/>
      <c r="B279" s="111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2.75">
      <c r="A280" s="112"/>
      <c r="B280" s="111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ht="12.75">
      <c r="A281" s="112"/>
      <c r="B281" s="111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ht="12.75">
      <c r="A282" s="112"/>
      <c r="B282" s="111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ht="12.75">
      <c r="A283" s="112"/>
      <c r="B283" s="111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ht="12.75">
      <c r="A284" s="112"/>
      <c r="B284" s="111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2.75">
      <c r="A285" s="112"/>
      <c r="B285" s="111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ht="12.75">
      <c r="A286" s="112"/>
      <c r="B286" s="111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ht="12.75">
      <c r="A287" s="112"/>
      <c r="B287" s="111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ht="12.75">
      <c r="A288" s="112"/>
      <c r="B288" s="111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ht="12.75">
      <c r="A289" s="112"/>
      <c r="B289" s="111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ht="12.75">
      <c r="A290" s="112"/>
      <c r="B290" s="111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ht="12.75">
      <c r="A291" s="112"/>
      <c r="B291" s="111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ht="12.75">
      <c r="A292" s="112"/>
      <c r="B292" s="111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ht="12.75">
      <c r="A293" s="112"/>
      <c r="B293" s="111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ht="12.75">
      <c r="A294" s="112"/>
      <c r="B294" s="111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ht="12.75">
      <c r="A295" s="112"/>
      <c r="B295" s="111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2.75">
      <c r="A296" s="112"/>
      <c r="B296" s="111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2.75">
      <c r="A297" s="112"/>
      <c r="B297" s="111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2.75">
      <c r="A298" s="112"/>
      <c r="B298" s="111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2.75">
      <c r="A299" s="112"/>
      <c r="B299" s="111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ht="12.75">
      <c r="A300" s="112"/>
      <c r="B300" s="111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ht="12.75">
      <c r="A301" s="112"/>
      <c r="B301" s="111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ht="12.75">
      <c r="A302" s="112"/>
      <c r="B302" s="111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ht="12.75">
      <c r="A303" s="112"/>
      <c r="B303" s="111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ht="12.75">
      <c r="A304" s="112"/>
      <c r="B304" s="111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ht="12.75">
      <c r="A305" s="112"/>
      <c r="B305" s="111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ht="12.75">
      <c r="A306" s="112"/>
      <c r="B306" s="111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ht="12.75">
      <c r="A307" s="112"/>
      <c r="B307" s="111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ht="12.75">
      <c r="A308" s="112"/>
      <c r="B308" s="111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ht="12.75">
      <c r="A309" s="112"/>
      <c r="B309" s="111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ht="12.75">
      <c r="A310" s="112"/>
      <c r="B310" s="111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ht="12.75">
      <c r="A311" s="112"/>
      <c r="B311" s="111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ht="12.75">
      <c r="A312" s="112"/>
      <c r="B312" s="111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ht="12.75">
      <c r="A313" s="112"/>
      <c r="B313" s="111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ht="12.75">
      <c r="A314" s="112"/>
      <c r="B314" s="111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ht="12.75">
      <c r="A315" s="112"/>
      <c r="B315" s="111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ht="12.75">
      <c r="A316" s="112"/>
      <c r="B316" s="111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ht="12.75">
      <c r="A317" s="112"/>
      <c r="B317" s="111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ht="12.75">
      <c r="A318" s="112"/>
      <c r="B318" s="111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ht="12.75">
      <c r="A319" s="112"/>
      <c r="B319" s="111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ht="12.75">
      <c r="A320" s="112"/>
      <c r="B320" s="111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ht="12.75">
      <c r="A321" s="112"/>
      <c r="B321" s="111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ht="12.75">
      <c r="A322" s="112"/>
      <c r="B322" s="111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ht="12.75">
      <c r="A323" s="112"/>
      <c r="B323" s="111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ht="12.75">
      <c r="A324" s="112"/>
      <c r="B324" s="111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ht="12.75">
      <c r="A325" s="112"/>
      <c r="B325" s="111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ht="12.75">
      <c r="A326" s="112"/>
      <c r="B326" s="111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ht="12.75">
      <c r="A327" s="112"/>
      <c r="B327" s="111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ht="12.75">
      <c r="A328" s="112"/>
      <c r="B328" s="111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ht="12.75">
      <c r="A329" s="112"/>
      <c r="B329" s="111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ht="12.75">
      <c r="A330" s="112"/>
      <c r="B330" s="111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ht="12.75">
      <c r="A331" s="112"/>
      <c r="B331" s="111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ht="12.75">
      <c r="A332" s="112"/>
      <c r="B332" s="111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ht="12.75">
      <c r="A333" s="112"/>
      <c r="B333" s="111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ht="12.75">
      <c r="A334" s="112"/>
      <c r="B334" s="111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ht="12.75">
      <c r="A335" s="112"/>
      <c r="B335" s="111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ht="12.75">
      <c r="A336" s="112"/>
      <c r="B336" s="111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ht="12.75">
      <c r="A337" s="112"/>
      <c r="B337" s="111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ht="12.75">
      <c r="A338" s="112"/>
      <c r="B338" s="111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 ht="12.75">
      <c r="A339" s="112"/>
      <c r="B339" s="111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ht="12.75">
      <c r="A340" s="112"/>
      <c r="B340" s="111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ht="12.75">
      <c r="A341" s="112"/>
      <c r="B341" s="111"/>
      <c r="C341" s="40"/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 ht="12.75">
      <c r="A342" s="112"/>
      <c r="B342" s="111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 ht="12.75">
      <c r="A343" s="112"/>
      <c r="B343" s="111"/>
      <c r="C343" s="40"/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 ht="12.75">
      <c r="A344" s="112"/>
      <c r="B344" s="111"/>
      <c r="C344" s="40"/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 ht="12.75">
      <c r="A345" s="112"/>
      <c r="B345" s="111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ht="12.75">
      <c r="A346" s="112"/>
      <c r="B346" s="111"/>
      <c r="C346" s="40"/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 ht="12.75">
      <c r="A347" s="112"/>
      <c r="B347" s="111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2.75">
      <c r="A348" s="112"/>
      <c r="B348" s="111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2.75">
      <c r="A349" s="112"/>
      <c r="B349" s="111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2.75">
      <c r="A350" s="112"/>
      <c r="B350" s="111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2.75">
      <c r="A351" s="112"/>
      <c r="B351" s="111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2.75">
      <c r="A352" s="112"/>
      <c r="B352" s="111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2.75">
      <c r="A353" s="112"/>
      <c r="B353" s="111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2.75">
      <c r="A354" s="112"/>
      <c r="B354" s="111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2.75">
      <c r="A355" s="112"/>
      <c r="B355" s="111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2.75">
      <c r="A356" s="112"/>
      <c r="B356" s="111"/>
      <c r="C356" s="40"/>
      <c r="D356" s="40"/>
      <c r="E356" s="40"/>
      <c r="F356" s="40"/>
      <c r="G356" s="40"/>
      <c r="H356" s="40"/>
      <c r="I356" s="40"/>
      <c r="J356" s="40"/>
      <c r="K356" s="40"/>
      <c r="L356" s="40"/>
    </row>
    <row r="357" spans="1:12" ht="12.75">
      <c r="A357" s="112"/>
      <c r="B357" s="111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2.75">
      <c r="A358" s="112"/>
      <c r="B358" s="111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2.75">
      <c r="A359" s="112"/>
      <c r="B359" s="111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2.75">
      <c r="A360" s="112"/>
      <c r="B360" s="111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2.75">
      <c r="A361" s="112"/>
      <c r="B361" s="111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2.75">
      <c r="A362" s="112"/>
      <c r="B362" s="111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2.75">
      <c r="A363" s="112"/>
      <c r="B363" s="111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2.75">
      <c r="A364" s="112"/>
      <c r="B364" s="111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2.75">
      <c r="A365" s="112"/>
      <c r="B365" s="111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2.75">
      <c r="A366" s="112"/>
      <c r="B366" s="111"/>
      <c r="C366" s="40"/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2" ht="12.75">
      <c r="A367" s="112"/>
      <c r="B367" s="111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2.75">
      <c r="A368" s="112"/>
      <c r="B368" s="111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2.75">
      <c r="A369" s="112"/>
      <c r="B369" s="111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2.75">
      <c r="A370" s="112"/>
      <c r="B370" s="111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2.75">
      <c r="A371" s="112"/>
      <c r="B371" s="111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2.75">
      <c r="A372" s="112"/>
      <c r="B372" s="111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2.75">
      <c r="A373" s="112"/>
      <c r="B373" s="111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2.75">
      <c r="A374" s="112"/>
      <c r="B374" s="111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2.75">
      <c r="A375" s="112"/>
      <c r="B375" s="111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2.75">
      <c r="A376" s="112"/>
      <c r="B376" s="111"/>
      <c r="C376" s="40"/>
      <c r="D376" s="40"/>
      <c r="E376" s="40"/>
      <c r="F376" s="40"/>
      <c r="G376" s="40"/>
      <c r="H376" s="40"/>
      <c r="I376" s="40"/>
      <c r="J376" s="40"/>
      <c r="K376" s="40"/>
      <c r="L376" s="40"/>
    </row>
    <row r="377" spans="1:12" ht="12.75">
      <c r="A377" s="112"/>
      <c r="B377" s="111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2.75">
      <c r="A378" s="112"/>
      <c r="B378" s="111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2.75">
      <c r="A379" s="112"/>
      <c r="B379" s="111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2.75">
      <c r="A380" s="112"/>
      <c r="B380" s="111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2.75">
      <c r="A381" s="112"/>
      <c r="B381" s="111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2.75">
      <c r="A382" s="112"/>
      <c r="B382" s="111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2.75">
      <c r="A383" s="112"/>
      <c r="B383" s="111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2.75">
      <c r="A384" s="112"/>
      <c r="B384" s="111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2.75">
      <c r="A385" s="112"/>
      <c r="B385" s="111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  <row r="386" spans="1:12" ht="12.75">
      <c r="A386" s="112"/>
      <c r="B386" s="111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ht="12.75">
      <c r="A387" s="112"/>
      <c r="B387" s="111"/>
      <c r="C387" s="40"/>
      <c r="D387" s="40"/>
      <c r="E387" s="40"/>
      <c r="F387" s="40"/>
      <c r="G387" s="40"/>
      <c r="H387" s="40"/>
      <c r="I387" s="40"/>
      <c r="J387" s="40"/>
      <c r="K387" s="40"/>
      <c r="L387" s="40"/>
    </row>
    <row r="388" spans="1:12" ht="12.75">
      <c r="A388" s="112"/>
      <c r="B388" s="111"/>
      <c r="C388" s="40"/>
      <c r="D388" s="40"/>
      <c r="E388" s="40"/>
      <c r="F388" s="40"/>
      <c r="G388" s="40"/>
      <c r="H388" s="40"/>
      <c r="I388" s="40"/>
      <c r="J388" s="40"/>
      <c r="K388" s="40"/>
      <c r="L388" s="40"/>
    </row>
    <row r="389" spans="1:12" ht="12.75">
      <c r="A389" s="112"/>
      <c r="B389" s="111"/>
      <c r="C389" s="40"/>
      <c r="D389" s="40"/>
      <c r="E389" s="40"/>
      <c r="F389" s="40"/>
      <c r="G389" s="40"/>
      <c r="H389" s="40"/>
      <c r="I389" s="40"/>
      <c r="J389" s="40"/>
      <c r="K389" s="40"/>
      <c r="L389" s="40"/>
    </row>
    <row r="390" spans="1:12" ht="12.75">
      <c r="A390" s="112"/>
      <c r="B390" s="111"/>
      <c r="C390" s="40"/>
      <c r="D390" s="40"/>
      <c r="E390" s="40"/>
      <c r="F390" s="40"/>
      <c r="G390" s="40"/>
      <c r="H390" s="40"/>
      <c r="I390" s="40"/>
      <c r="J390" s="40"/>
      <c r="K390" s="40"/>
      <c r="L390" s="40"/>
    </row>
    <row r="391" spans="1:12" ht="12.75">
      <c r="A391" s="112"/>
      <c r="B391" s="111"/>
      <c r="C391" s="40"/>
      <c r="D391" s="40"/>
      <c r="E391" s="40"/>
      <c r="F391" s="40"/>
      <c r="G391" s="40"/>
      <c r="H391" s="40"/>
      <c r="I391" s="40"/>
      <c r="J391" s="40"/>
      <c r="K391" s="40"/>
      <c r="L391" s="40"/>
    </row>
    <row r="392" spans="1:12" ht="12.75">
      <c r="A392" s="112"/>
      <c r="B392" s="111"/>
      <c r="C392" s="40"/>
      <c r="D392" s="40"/>
      <c r="E392" s="40"/>
      <c r="F392" s="40"/>
      <c r="G392" s="40"/>
      <c r="H392" s="40"/>
      <c r="I392" s="40"/>
      <c r="J392" s="40"/>
      <c r="K392" s="40"/>
      <c r="L392" s="40"/>
    </row>
    <row r="393" spans="1:12" ht="12.75">
      <c r="A393" s="112"/>
      <c r="B393" s="111"/>
      <c r="C393" s="40"/>
      <c r="D393" s="40"/>
      <c r="E393" s="40"/>
      <c r="F393" s="40"/>
      <c r="G393" s="40"/>
      <c r="H393" s="40"/>
      <c r="I393" s="40"/>
      <c r="J393" s="40"/>
      <c r="K393" s="40"/>
      <c r="L393" s="40"/>
    </row>
    <row r="394" spans="1:12" ht="12.75">
      <c r="A394" s="112"/>
      <c r="B394" s="111"/>
      <c r="C394" s="40"/>
      <c r="D394" s="40"/>
      <c r="E394" s="40"/>
      <c r="F394" s="40"/>
      <c r="G394" s="40"/>
      <c r="H394" s="40"/>
      <c r="I394" s="40"/>
      <c r="J394" s="40"/>
      <c r="K394" s="40"/>
      <c r="L394" s="40"/>
    </row>
    <row r="395" spans="1:12" ht="12.75">
      <c r="A395" s="112"/>
      <c r="B395" s="111"/>
      <c r="C395" s="40"/>
      <c r="D395" s="40"/>
      <c r="E395" s="40"/>
      <c r="F395" s="40"/>
      <c r="G395" s="40"/>
      <c r="H395" s="40"/>
      <c r="I395" s="40"/>
      <c r="J395" s="40"/>
      <c r="K395" s="40"/>
      <c r="L395" s="40"/>
    </row>
    <row r="396" spans="1:12" ht="12.75">
      <c r="A396" s="112"/>
      <c r="B396" s="111"/>
      <c r="C396" s="40"/>
      <c r="D396" s="40"/>
      <c r="E396" s="40"/>
      <c r="F396" s="40"/>
      <c r="G396" s="40"/>
      <c r="H396" s="40"/>
      <c r="I396" s="40"/>
      <c r="J396" s="40"/>
      <c r="K396" s="40"/>
      <c r="L396" s="40"/>
    </row>
    <row r="397" spans="1:12" ht="12.75">
      <c r="A397" s="112"/>
      <c r="B397" s="111"/>
      <c r="C397" s="40"/>
      <c r="D397" s="40"/>
      <c r="E397" s="40"/>
      <c r="F397" s="40"/>
      <c r="G397" s="40"/>
      <c r="H397" s="40"/>
      <c r="I397" s="40"/>
      <c r="J397" s="40"/>
      <c r="K397" s="40"/>
      <c r="L397" s="40"/>
    </row>
    <row r="398" spans="1:12" ht="12.75">
      <c r="A398" s="112"/>
      <c r="B398" s="111"/>
      <c r="C398" s="40"/>
      <c r="D398" s="40"/>
      <c r="E398" s="40"/>
      <c r="F398" s="40"/>
      <c r="G398" s="40"/>
      <c r="H398" s="40"/>
      <c r="I398" s="40"/>
      <c r="J398" s="40"/>
      <c r="K398" s="40"/>
      <c r="L398" s="40"/>
    </row>
    <row r="399" spans="1:12" ht="12.75">
      <c r="A399" s="112"/>
      <c r="B399" s="111"/>
      <c r="C399" s="40"/>
      <c r="D399" s="40"/>
      <c r="E399" s="40"/>
      <c r="F399" s="40"/>
      <c r="G399" s="40"/>
      <c r="H399" s="40"/>
      <c r="I399" s="40"/>
      <c r="J399" s="40"/>
      <c r="K399" s="40"/>
      <c r="L399" s="40"/>
    </row>
    <row r="400" spans="1:12" ht="12.75">
      <c r="A400" s="112"/>
      <c r="B400" s="111"/>
      <c r="C400" s="40"/>
      <c r="D400" s="40"/>
      <c r="E400" s="40"/>
      <c r="F400" s="40"/>
      <c r="G400" s="40"/>
      <c r="H400" s="40"/>
      <c r="I400" s="40"/>
      <c r="J400" s="40"/>
      <c r="K400" s="40"/>
      <c r="L400" s="40"/>
    </row>
    <row r="401" spans="1:12" ht="12.75">
      <c r="A401" s="112"/>
      <c r="B401" s="111"/>
      <c r="C401" s="40"/>
      <c r="D401" s="40"/>
      <c r="E401" s="40"/>
      <c r="F401" s="40"/>
      <c r="G401" s="40"/>
      <c r="H401" s="40"/>
      <c r="I401" s="40"/>
      <c r="J401" s="40"/>
      <c r="K401" s="40"/>
      <c r="L401" s="40"/>
    </row>
    <row r="402" spans="1:12" ht="12.75">
      <c r="A402" s="112"/>
      <c r="B402" s="111"/>
      <c r="C402" s="40"/>
      <c r="D402" s="40"/>
      <c r="E402" s="40"/>
      <c r="F402" s="40"/>
      <c r="G402" s="40"/>
      <c r="H402" s="40"/>
      <c r="I402" s="40"/>
      <c r="J402" s="40"/>
      <c r="K402" s="40"/>
      <c r="L402" s="40"/>
    </row>
    <row r="403" spans="1:12" ht="12.75">
      <c r="A403" s="112"/>
      <c r="B403" s="111"/>
      <c r="C403" s="40"/>
      <c r="D403" s="40"/>
      <c r="E403" s="40"/>
      <c r="F403" s="40"/>
      <c r="G403" s="40"/>
      <c r="H403" s="40"/>
      <c r="I403" s="40"/>
      <c r="J403" s="40"/>
      <c r="K403" s="40"/>
      <c r="L403" s="40"/>
    </row>
    <row r="404" spans="1:12" ht="12.75">
      <c r="A404" s="112"/>
      <c r="B404" s="111"/>
      <c r="C404" s="40"/>
      <c r="D404" s="40"/>
      <c r="E404" s="40"/>
      <c r="F404" s="40"/>
      <c r="G404" s="40"/>
      <c r="H404" s="40"/>
      <c r="I404" s="40"/>
      <c r="J404" s="40"/>
      <c r="K404" s="40"/>
      <c r="L404" s="40"/>
    </row>
    <row r="405" spans="1:12" ht="12.75">
      <c r="A405" s="112"/>
      <c r="B405" s="111"/>
      <c r="C405" s="40"/>
      <c r="D405" s="40"/>
      <c r="E405" s="40"/>
      <c r="F405" s="40"/>
      <c r="G405" s="40"/>
      <c r="H405" s="40"/>
      <c r="I405" s="40"/>
      <c r="J405" s="40"/>
      <c r="K405" s="40"/>
      <c r="L405" s="40"/>
    </row>
    <row r="406" spans="1:12" ht="12.75">
      <c r="A406" s="112"/>
      <c r="B406" s="111"/>
      <c r="C406" s="40"/>
      <c r="D406" s="40"/>
      <c r="E406" s="40"/>
      <c r="F406" s="40"/>
      <c r="G406" s="40"/>
      <c r="H406" s="40"/>
      <c r="I406" s="40"/>
      <c r="J406" s="40"/>
      <c r="K406" s="40"/>
      <c r="L406" s="40"/>
    </row>
    <row r="407" spans="1:12" ht="12.75">
      <c r="A407" s="112"/>
      <c r="B407" s="111"/>
      <c r="C407" s="40"/>
      <c r="D407" s="40"/>
      <c r="E407" s="40"/>
      <c r="F407" s="40"/>
      <c r="G407" s="40"/>
      <c r="H407" s="40"/>
      <c r="I407" s="40"/>
      <c r="J407" s="40"/>
      <c r="K407" s="40"/>
      <c r="L407" s="40"/>
    </row>
    <row r="408" spans="1:12" ht="12.75">
      <c r="A408" s="112"/>
      <c r="B408" s="111"/>
      <c r="C408" s="40"/>
      <c r="D408" s="40"/>
      <c r="E408" s="40"/>
      <c r="F408" s="40"/>
      <c r="G408" s="40"/>
      <c r="H408" s="40"/>
      <c r="I408" s="40"/>
      <c r="J408" s="40"/>
      <c r="K408" s="40"/>
      <c r="L408" s="40"/>
    </row>
    <row r="409" spans="1:12" ht="12.75">
      <c r="A409" s="112"/>
      <c r="B409" s="111"/>
      <c r="C409" s="40"/>
      <c r="D409" s="40"/>
      <c r="E409" s="40"/>
      <c r="F409" s="40"/>
      <c r="G409" s="40"/>
      <c r="H409" s="40"/>
      <c r="I409" s="40"/>
      <c r="J409" s="40"/>
      <c r="K409" s="40"/>
      <c r="L409" s="40"/>
    </row>
    <row r="410" spans="1:12" ht="12.75">
      <c r="A410" s="112"/>
      <c r="B410" s="111"/>
      <c r="C410" s="40"/>
      <c r="D410" s="40"/>
      <c r="E410" s="40"/>
      <c r="F410" s="40"/>
      <c r="G410" s="40"/>
      <c r="H410" s="40"/>
      <c r="I410" s="40"/>
      <c r="J410" s="40"/>
      <c r="K410" s="40"/>
      <c r="L410" s="40"/>
    </row>
    <row r="411" spans="1:12" ht="12.75">
      <c r="A411" s="112"/>
      <c r="B411" s="111"/>
      <c r="C411" s="40"/>
      <c r="D411" s="40"/>
      <c r="E411" s="40"/>
      <c r="F411" s="40"/>
      <c r="G411" s="40"/>
      <c r="H411" s="40"/>
      <c r="I411" s="40"/>
      <c r="J411" s="40"/>
      <c r="K411" s="40"/>
      <c r="L411" s="40"/>
    </row>
    <row r="412" spans="1:12" ht="12.75">
      <c r="A412" s="112"/>
      <c r="B412" s="111"/>
      <c r="C412" s="40"/>
      <c r="D412" s="40"/>
      <c r="E412" s="40"/>
      <c r="F412" s="40"/>
      <c r="G412" s="40"/>
      <c r="H412" s="40"/>
      <c r="I412" s="40"/>
      <c r="J412" s="40"/>
      <c r="K412" s="40"/>
      <c r="L412" s="40"/>
    </row>
    <row r="413" spans="1:12" ht="12.75">
      <c r="A413" s="112"/>
      <c r="B413" s="111"/>
      <c r="C413" s="40"/>
      <c r="D413" s="40"/>
      <c r="E413" s="40"/>
      <c r="F413" s="40"/>
      <c r="G413" s="40"/>
      <c r="H413" s="40"/>
      <c r="I413" s="40"/>
      <c r="J413" s="40"/>
      <c r="K413" s="40"/>
      <c r="L413" s="40"/>
    </row>
    <row r="414" spans="1:12" ht="12.75">
      <c r="A414" s="112"/>
      <c r="B414" s="111"/>
      <c r="C414" s="40"/>
      <c r="D414" s="40"/>
      <c r="E414" s="40"/>
      <c r="F414" s="40"/>
      <c r="G414" s="40"/>
      <c r="H414" s="40"/>
      <c r="I414" s="40"/>
      <c r="J414" s="40"/>
      <c r="K414" s="40"/>
      <c r="L414" s="40"/>
    </row>
    <row r="415" spans="1:12" ht="12.75">
      <c r="A415" s="112"/>
      <c r="B415" s="111"/>
      <c r="C415" s="40"/>
      <c r="D415" s="40"/>
      <c r="E415" s="40"/>
      <c r="F415" s="40"/>
      <c r="G415" s="40"/>
      <c r="H415" s="40"/>
      <c r="I415" s="40"/>
      <c r="J415" s="40"/>
      <c r="K415" s="40"/>
      <c r="L415" s="40"/>
    </row>
    <row r="416" spans="1:12" ht="12.75">
      <c r="A416" s="112"/>
      <c r="B416" s="111"/>
      <c r="C416" s="40"/>
      <c r="D416" s="40"/>
      <c r="E416" s="40"/>
      <c r="F416" s="40"/>
      <c r="G416" s="40"/>
      <c r="H416" s="40"/>
      <c r="I416" s="40"/>
      <c r="J416" s="40"/>
      <c r="K416" s="40"/>
      <c r="L416" s="40"/>
    </row>
    <row r="417" spans="1:12" ht="12.75">
      <c r="A417" s="112"/>
      <c r="B417" s="111"/>
      <c r="C417" s="40"/>
      <c r="D417" s="40"/>
      <c r="E417" s="40"/>
      <c r="F417" s="40"/>
      <c r="G417" s="40"/>
      <c r="H417" s="40"/>
      <c r="I417" s="40"/>
      <c r="J417" s="40"/>
      <c r="K417" s="40"/>
      <c r="L417" s="40"/>
    </row>
    <row r="418" spans="1:12" ht="12.75">
      <c r="A418" s="112"/>
      <c r="B418" s="111"/>
      <c r="C418" s="40"/>
      <c r="D418" s="40"/>
      <c r="E418" s="40"/>
      <c r="F418" s="40"/>
      <c r="G418" s="40"/>
      <c r="H418" s="40"/>
      <c r="I418" s="40"/>
      <c r="J418" s="40"/>
      <c r="K418" s="40"/>
      <c r="L418" s="40"/>
    </row>
    <row r="419" spans="1:12" ht="12.75">
      <c r="A419" s="112"/>
      <c r="B419" s="111"/>
      <c r="C419" s="40"/>
      <c r="D419" s="40"/>
      <c r="E419" s="40"/>
      <c r="F419" s="40"/>
      <c r="G419" s="40"/>
      <c r="H419" s="40"/>
      <c r="I419" s="40"/>
      <c r="J419" s="40"/>
      <c r="K419" s="40"/>
      <c r="L419" s="40"/>
    </row>
    <row r="420" spans="1:12" ht="12.75">
      <c r="A420" s="112"/>
      <c r="B420" s="111"/>
      <c r="C420" s="40"/>
      <c r="D420" s="40"/>
      <c r="E420" s="40"/>
      <c r="F420" s="40"/>
      <c r="G420" s="40"/>
      <c r="H420" s="40"/>
      <c r="I420" s="40"/>
      <c r="J420" s="40"/>
      <c r="K420" s="40"/>
      <c r="L420" s="40"/>
    </row>
    <row r="421" spans="1:12" ht="12.75">
      <c r="A421" s="112"/>
      <c r="B421" s="111"/>
      <c r="C421" s="40"/>
      <c r="D421" s="40"/>
      <c r="E421" s="40"/>
      <c r="F421" s="40"/>
      <c r="G421" s="40"/>
      <c r="H421" s="40"/>
      <c r="I421" s="40"/>
      <c r="J421" s="40"/>
      <c r="K421" s="40"/>
      <c r="L421" s="40"/>
    </row>
    <row r="422" spans="1:12" ht="12.75">
      <c r="A422" s="112"/>
      <c r="B422" s="111"/>
      <c r="C422" s="40"/>
      <c r="D422" s="40"/>
      <c r="E422" s="40"/>
      <c r="F422" s="40"/>
      <c r="G422" s="40"/>
      <c r="H422" s="40"/>
      <c r="I422" s="40"/>
      <c r="J422" s="40"/>
      <c r="K422" s="40"/>
      <c r="L422" s="40"/>
    </row>
    <row r="423" spans="1:12" ht="12.75">
      <c r="A423" s="112"/>
      <c r="B423" s="111"/>
      <c r="C423" s="40"/>
      <c r="D423" s="40"/>
      <c r="E423" s="40"/>
      <c r="F423" s="40"/>
      <c r="G423" s="40"/>
      <c r="H423" s="40"/>
      <c r="I423" s="40"/>
      <c r="J423" s="40"/>
      <c r="K423" s="40"/>
      <c r="L423" s="40"/>
    </row>
    <row r="424" spans="1:12" ht="12.75">
      <c r="A424" s="112"/>
      <c r="B424" s="111"/>
      <c r="C424" s="40"/>
      <c r="D424" s="40"/>
      <c r="E424" s="40"/>
      <c r="F424" s="40"/>
      <c r="G424" s="40"/>
      <c r="H424" s="40"/>
      <c r="I424" s="40"/>
      <c r="J424" s="40"/>
      <c r="K424" s="40"/>
      <c r="L424" s="40"/>
    </row>
    <row r="425" spans="1:12" ht="12.75">
      <c r="A425" s="112"/>
      <c r="B425" s="111"/>
      <c r="C425" s="40"/>
      <c r="D425" s="40"/>
      <c r="E425" s="40"/>
      <c r="F425" s="40"/>
      <c r="G425" s="40"/>
      <c r="H425" s="40"/>
      <c r="I425" s="40"/>
      <c r="J425" s="40"/>
      <c r="K425" s="40"/>
      <c r="L425" s="40"/>
    </row>
    <row r="426" spans="1:12" ht="12.75">
      <c r="A426" s="112"/>
      <c r="B426" s="111"/>
      <c r="C426" s="40"/>
      <c r="D426" s="40"/>
      <c r="E426" s="40"/>
      <c r="F426" s="40"/>
      <c r="G426" s="40"/>
      <c r="H426" s="40"/>
      <c r="I426" s="40"/>
      <c r="J426" s="40"/>
      <c r="K426" s="40"/>
      <c r="L426" s="40"/>
    </row>
    <row r="427" spans="1:12" ht="12.75">
      <c r="A427" s="112"/>
      <c r="B427" s="111"/>
      <c r="C427" s="40"/>
      <c r="D427" s="40"/>
      <c r="E427" s="40"/>
      <c r="F427" s="40"/>
      <c r="G427" s="40"/>
      <c r="H427" s="40"/>
      <c r="I427" s="40"/>
      <c r="J427" s="40"/>
      <c r="K427" s="40"/>
      <c r="L427" s="40"/>
    </row>
    <row r="428" spans="1:12" ht="12.75">
      <c r="A428" s="112"/>
      <c r="B428" s="111"/>
      <c r="C428" s="40"/>
      <c r="D428" s="40"/>
      <c r="E428" s="40"/>
      <c r="F428" s="40"/>
      <c r="G428" s="40"/>
      <c r="H428" s="40"/>
      <c r="I428" s="40"/>
      <c r="J428" s="40"/>
      <c r="K428" s="40"/>
      <c r="L428" s="40"/>
    </row>
    <row r="429" spans="1:12" ht="12.75">
      <c r="A429" s="112"/>
      <c r="B429" s="111"/>
      <c r="C429" s="40"/>
      <c r="D429" s="40"/>
      <c r="E429" s="40"/>
      <c r="F429" s="40"/>
      <c r="G429" s="40"/>
      <c r="H429" s="40"/>
      <c r="I429" s="40"/>
      <c r="J429" s="40"/>
      <c r="K429" s="40"/>
      <c r="L429" s="40"/>
    </row>
    <row r="430" spans="1:12" ht="12.75">
      <c r="A430" s="112"/>
      <c r="B430" s="111"/>
      <c r="C430" s="40"/>
      <c r="D430" s="40"/>
      <c r="E430" s="40"/>
      <c r="F430" s="40"/>
      <c r="G430" s="40"/>
      <c r="H430" s="40"/>
      <c r="I430" s="40"/>
      <c r="J430" s="40"/>
      <c r="K430" s="40"/>
      <c r="L430" s="40"/>
    </row>
    <row r="431" spans="1:12" ht="12.75">
      <c r="A431" s="112"/>
      <c r="B431" s="111"/>
      <c r="C431" s="40"/>
      <c r="D431" s="40"/>
      <c r="E431" s="40"/>
      <c r="F431" s="40"/>
      <c r="G431" s="40"/>
      <c r="H431" s="40"/>
      <c r="I431" s="40"/>
      <c r="J431" s="40"/>
      <c r="K431" s="40"/>
      <c r="L431" s="40"/>
    </row>
    <row r="432" spans="1:12" ht="12.75">
      <c r="A432" s="112"/>
      <c r="B432" s="111"/>
      <c r="C432" s="40"/>
      <c r="D432" s="40"/>
      <c r="E432" s="40"/>
      <c r="F432" s="40"/>
      <c r="G432" s="40"/>
      <c r="H432" s="40"/>
      <c r="I432" s="40"/>
      <c r="J432" s="40"/>
      <c r="K432" s="40"/>
      <c r="L432" s="40"/>
    </row>
    <row r="433" spans="1:12" ht="12.75">
      <c r="A433" s="112"/>
      <c r="B433" s="111"/>
      <c r="C433" s="40"/>
      <c r="D433" s="40"/>
      <c r="E433" s="40"/>
      <c r="F433" s="40"/>
      <c r="G433" s="40"/>
      <c r="H433" s="40"/>
      <c r="I433" s="40"/>
      <c r="J433" s="40"/>
      <c r="K433" s="40"/>
      <c r="L433" s="40"/>
    </row>
    <row r="434" spans="1:12" ht="12.75">
      <c r="A434" s="112"/>
      <c r="B434" s="111"/>
      <c r="C434" s="40"/>
      <c r="D434" s="40"/>
      <c r="E434" s="40"/>
      <c r="F434" s="40"/>
      <c r="G434" s="40"/>
      <c r="H434" s="40"/>
      <c r="I434" s="40"/>
      <c r="J434" s="40"/>
      <c r="K434" s="40"/>
      <c r="L434" s="40"/>
    </row>
    <row r="435" spans="1:12" ht="12.75">
      <c r="A435" s="112"/>
      <c r="B435" s="111"/>
      <c r="C435" s="40"/>
      <c r="D435" s="40"/>
      <c r="E435" s="40"/>
      <c r="F435" s="40"/>
      <c r="G435" s="40"/>
      <c r="H435" s="40"/>
      <c r="I435" s="40"/>
      <c r="J435" s="40"/>
      <c r="K435" s="40"/>
      <c r="L435" s="40"/>
    </row>
    <row r="436" spans="1:12" ht="12.75">
      <c r="A436" s="112"/>
      <c r="B436" s="111"/>
      <c r="C436" s="40"/>
      <c r="D436" s="40"/>
      <c r="E436" s="40"/>
      <c r="F436" s="40"/>
      <c r="G436" s="40"/>
      <c r="H436" s="40"/>
      <c r="I436" s="40"/>
      <c r="J436" s="40"/>
      <c r="K436" s="40"/>
      <c r="L436" s="40"/>
    </row>
    <row r="437" spans="1:12" ht="12.75">
      <c r="A437" s="112"/>
      <c r="B437" s="111"/>
      <c r="C437" s="40"/>
      <c r="D437" s="40"/>
      <c r="E437" s="40"/>
      <c r="F437" s="40"/>
      <c r="G437" s="40"/>
      <c r="H437" s="40"/>
      <c r="I437" s="40"/>
      <c r="J437" s="40"/>
      <c r="K437" s="40"/>
      <c r="L437" s="40"/>
    </row>
    <row r="438" spans="1:12" ht="12.75">
      <c r="A438" s="112"/>
      <c r="B438" s="111"/>
      <c r="C438" s="40"/>
      <c r="D438" s="40"/>
      <c r="E438" s="40"/>
      <c r="F438" s="40"/>
      <c r="G438" s="40"/>
      <c r="H438" s="40"/>
      <c r="I438" s="40"/>
      <c r="J438" s="40"/>
      <c r="K438" s="40"/>
      <c r="L438" s="40"/>
    </row>
  </sheetData>
  <sheetProtection/>
  <mergeCells count="1">
    <mergeCell ref="A1:L1"/>
  </mergeCells>
  <printOptions horizontalCentered="1"/>
  <pageMargins left="0.1968503937007874" right="0.1968503937007874" top="0.2362204724409449" bottom="0.1968503937007874" header="0.31496062992125984" footer="0.1968503937007874"/>
  <pageSetup firstPageNumber="3" useFirstPageNumber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91"/>
  <sheetViews>
    <sheetView tabSelected="1" workbookViewId="0" topLeftCell="A255">
      <selection activeCell="A280" sqref="A280:K316"/>
    </sheetView>
  </sheetViews>
  <sheetFormatPr defaultColWidth="9.140625" defaultRowHeight="12.75"/>
  <cols>
    <col min="1" max="1" width="4.140625" style="132" customWidth="1"/>
    <col min="2" max="2" width="4.57421875" style="132" customWidth="1"/>
    <col min="3" max="3" width="5.7109375" style="132" customWidth="1"/>
    <col min="4" max="4" width="3.140625" style="132" customWidth="1"/>
    <col min="5" max="5" width="7.8515625" style="132" customWidth="1"/>
    <col min="6" max="6" width="39.28125" style="132" customWidth="1"/>
    <col min="7" max="8" width="15.57421875" style="132" customWidth="1"/>
    <col min="9" max="9" width="15.28125" style="132" customWidth="1"/>
    <col min="10" max="10" width="13.28125" style="132" customWidth="1"/>
    <col min="11" max="11" width="14.421875" style="132" customWidth="1"/>
    <col min="12" max="12" width="9.00390625" style="132" customWidth="1"/>
    <col min="13" max="16384" width="9.140625" style="132" customWidth="1"/>
  </cols>
  <sheetData>
    <row r="2" ht="12.75">
      <c r="G2" s="132" t="s">
        <v>244</v>
      </c>
    </row>
    <row r="5" ht="12.75">
      <c r="A5" s="132" t="s">
        <v>243</v>
      </c>
    </row>
    <row r="6" ht="12.75">
      <c r="A6" s="132" t="s">
        <v>180</v>
      </c>
    </row>
    <row r="7" spans="1:11" ht="12.75">
      <c r="A7" s="135"/>
      <c r="B7" s="135"/>
      <c r="C7" s="135"/>
      <c r="D7" s="135"/>
      <c r="E7" s="135"/>
      <c r="F7" s="205" t="s">
        <v>242</v>
      </c>
      <c r="G7" s="206" t="s">
        <v>239</v>
      </c>
      <c r="H7" s="205" t="s">
        <v>241</v>
      </c>
      <c r="I7" s="205" t="s">
        <v>239</v>
      </c>
      <c r="J7" s="204" t="s">
        <v>240</v>
      </c>
      <c r="K7" s="203" t="s">
        <v>239</v>
      </c>
    </row>
    <row r="8" spans="1:11" ht="12.75">
      <c r="A8" s="135"/>
      <c r="B8" s="135"/>
      <c r="C8" s="135"/>
      <c r="D8" s="140"/>
      <c r="E8" s="140"/>
      <c r="F8" s="198"/>
      <c r="G8" s="132" t="s">
        <v>237</v>
      </c>
      <c r="H8" s="202" t="s">
        <v>238</v>
      </c>
      <c r="I8" s="198" t="s">
        <v>237</v>
      </c>
      <c r="J8" s="200" t="s">
        <v>236</v>
      </c>
      <c r="K8" s="201" t="s">
        <v>235</v>
      </c>
    </row>
    <row r="9" spans="1:11" ht="12.75">
      <c r="A9" s="135"/>
      <c r="B9" s="135"/>
      <c r="C9" s="135"/>
      <c r="D9" s="140"/>
      <c r="E9" s="140"/>
      <c r="F9" s="198"/>
      <c r="G9" s="172" t="s">
        <v>234</v>
      </c>
      <c r="H9" s="198"/>
      <c r="I9" s="200" t="s">
        <v>233</v>
      </c>
      <c r="J9" s="198"/>
      <c r="K9" s="197"/>
    </row>
    <row r="10" spans="1:11" ht="12.75">
      <c r="A10" s="135"/>
      <c r="B10" s="135"/>
      <c r="C10" s="135"/>
      <c r="D10" s="135"/>
      <c r="E10" s="140"/>
      <c r="F10" s="198"/>
      <c r="H10" s="198"/>
      <c r="I10" s="198"/>
      <c r="J10" s="198"/>
      <c r="K10" s="197"/>
    </row>
    <row r="11" spans="1:11" ht="12.75">
      <c r="A11" s="135"/>
      <c r="B11" s="135"/>
      <c r="C11" s="135"/>
      <c r="D11" s="135"/>
      <c r="E11" s="135"/>
      <c r="F11" s="199"/>
      <c r="H11" s="199"/>
      <c r="I11" s="199"/>
      <c r="J11" s="198"/>
      <c r="K11" s="197"/>
    </row>
    <row r="12" spans="1:11" ht="12.75">
      <c r="A12" s="151"/>
      <c r="B12" s="150"/>
      <c r="C12" s="150"/>
      <c r="D12" s="150"/>
      <c r="E12" s="149" t="s">
        <v>80</v>
      </c>
      <c r="F12" s="149">
        <v>1</v>
      </c>
      <c r="G12" s="196">
        <v>2</v>
      </c>
      <c r="H12" s="196">
        <v>3</v>
      </c>
      <c r="I12" s="196">
        <v>4</v>
      </c>
      <c r="J12" s="196">
        <v>5</v>
      </c>
      <c r="K12" s="196">
        <v>6</v>
      </c>
    </row>
    <row r="14" spans="5:11" ht="12.75">
      <c r="E14" s="186">
        <v>6</v>
      </c>
      <c r="F14" s="185" t="s">
        <v>232</v>
      </c>
      <c r="G14" s="184">
        <f>G27+G32+G44+G55+G78+G18</f>
        <v>3415187.5999999996</v>
      </c>
      <c r="H14" s="184">
        <f>H27+H32+H44+H55+H78+H18</f>
        <v>87805.70000000001</v>
      </c>
      <c r="I14" s="184">
        <f>I27+I32+I44+I55+I78+I18</f>
        <v>3502993.3</v>
      </c>
      <c r="J14" s="184">
        <f>J18+J27+J32+J44+J55</f>
        <v>3468173.6399999997</v>
      </c>
      <c r="K14" s="184">
        <f>K27+K32+K44+K55+K18</f>
        <v>3481272.6799999997</v>
      </c>
    </row>
    <row r="15" spans="1:11" ht="12.75">
      <c r="A15" s="135"/>
      <c r="B15" s="135"/>
      <c r="C15" s="135"/>
      <c r="D15" s="135"/>
      <c r="E15" s="135"/>
      <c r="F15" s="135"/>
      <c r="G15" s="135"/>
      <c r="H15" s="135"/>
      <c r="I15" s="135"/>
      <c r="J15" s="154"/>
      <c r="K15" s="154"/>
    </row>
    <row r="17" spans="5:11" ht="12.75">
      <c r="E17" s="142">
        <v>63</v>
      </c>
      <c r="F17" s="142" t="s">
        <v>231</v>
      </c>
      <c r="G17" s="195"/>
      <c r="H17" s="195"/>
      <c r="I17" s="195"/>
      <c r="J17" s="195"/>
      <c r="K17" s="195"/>
    </row>
    <row r="18" spans="6:11" ht="12.75">
      <c r="F18" s="142" t="s">
        <v>230</v>
      </c>
      <c r="G18" s="195">
        <f>G20</f>
        <v>16480</v>
      </c>
      <c r="H18" s="195">
        <f>H20</f>
        <v>-1600</v>
      </c>
      <c r="I18" s="195">
        <f>I20</f>
        <v>14880</v>
      </c>
      <c r="J18" s="195">
        <v>14880</v>
      </c>
      <c r="K18" s="195">
        <v>14880</v>
      </c>
    </row>
    <row r="19" spans="1:11" ht="12.75">
      <c r="A19" s="135"/>
      <c r="B19" s="135"/>
      <c r="C19" s="135"/>
      <c r="E19" s="142">
        <v>636</v>
      </c>
      <c r="F19" s="142" t="s">
        <v>229</v>
      </c>
      <c r="G19" s="195"/>
      <c r="H19" s="195"/>
      <c r="I19" s="195"/>
      <c r="J19" s="195"/>
      <c r="K19" s="195"/>
    </row>
    <row r="20" spans="4:11" ht="12.75">
      <c r="D20" s="135"/>
      <c r="F20" s="142" t="s">
        <v>227</v>
      </c>
      <c r="G20" s="195">
        <f>G22</f>
        <v>16480</v>
      </c>
      <c r="H20" s="195">
        <f>H22</f>
        <v>-1600</v>
      </c>
      <c r="I20" s="195">
        <f>I22</f>
        <v>14880</v>
      </c>
      <c r="J20" s="195"/>
      <c r="K20" s="195"/>
    </row>
    <row r="21" spans="5:11" ht="12.75">
      <c r="E21" s="132">
        <v>63611</v>
      </c>
      <c r="F21" s="132" t="s">
        <v>228</v>
      </c>
      <c r="G21" s="146"/>
      <c r="H21" s="146"/>
      <c r="I21" s="146"/>
      <c r="J21" s="146"/>
      <c r="K21" s="146"/>
    </row>
    <row r="22" spans="6:11" ht="12.75">
      <c r="F22" s="132" t="s">
        <v>227</v>
      </c>
      <c r="G22" s="146">
        <f>G23+G24</f>
        <v>16480</v>
      </c>
      <c r="H22" s="146">
        <f>H23+H24</f>
        <v>-1600</v>
      </c>
      <c r="I22" s="146">
        <f>I23+I24</f>
        <v>14880</v>
      </c>
      <c r="J22" s="194"/>
      <c r="K22" s="194"/>
    </row>
    <row r="23" spans="5:11" ht="12.75">
      <c r="E23" s="132">
        <v>6366111</v>
      </c>
      <c r="F23" s="132" t="s">
        <v>226</v>
      </c>
      <c r="G23" s="146">
        <v>10880</v>
      </c>
      <c r="H23" s="146">
        <v>-1600</v>
      </c>
      <c r="I23" s="146">
        <f>G23+H23</f>
        <v>9280</v>
      </c>
      <c r="J23" s="194"/>
      <c r="K23" s="194"/>
    </row>
    <row r="24" spans="5:11" ht="12.75">
      <c r="E24" s="132">
        <v>6366112</v>
      </c>
      <c r="F24" s="132" t="s">
        <v>225</v>
      </c>
      <c r="G24" s="146">
        <v>5600</v>
      </c>
      <c r="H24" s="146">
        <v>0</v>
      </c>
      <c r="I24" s="146">
        <f>G24+H24</f>
        <v>5600</v>
      </c>
      <c r="J24" s="194"/>
      <c r="K24" s="194"/>
    </row>
    <row r="25" ht="12.75">
      <c r="J25" s="154"/>
    </row>
    <row r="26" ht="12.75">
      <c r="J26" s="154"/>
    </row>
    <row r="27" spans="5:11" ht="12.75">
      <c r="E27" s="142">
        <v>64</v>
      </c>
      <c r="F27" s="142" t="s">
        <v>224</v>
      </c>
      <c r="G27" s="141">
        <f>G28</f>
        <v>361.99</v>
      </c>
      <c r="H27" s="165">
        <v>0</v>
      </c>
      <c r="I27" s="141">
        <f>I28</f>
        <v>361.99</v>
      </c>
      <c r="J27" s="154">
        <v>361.99</v>
      </c>
      <c r="K27" s="154">
        <v>361.99</v>
      </c>
    </row>
    <row r="28" spans="5:11" ht="12.75">
      <c r="E28" s="132">
        <v>641</v>
      </c>
      <c r="F28" s="132" t="s">
        <v>223</v>
      </c>
      <c r="G28" s="139">
        <f>G29</f>
        <v>361.99</v>
      </c>
      <c r="H28" s="143">
        <v>0</v>
      </c>
      <c r="I28" s="139">
        <f>G28+H28</f>
        <v>361.99</v>
      </c>
      <c r="J28" s="139"/>
      <c r="K28" s="139"/>
    </row>
    <row r="29" spans="5:9" ht="12.75">
      <c r="E29" s="132">
        <v>6413</v>
      </c>
      <c r="F29" s="132" t="s">
        <v>222</v>
      </c>
      <c r="G29" s="138">
        <v>361.99</v>
      </c>
      <c r="H29" s="144">
        <v>0</v>
      </c>
      <c r="I29" s="138">
        <f>G29+H29</f>
        <v>361.99</v>
      </c>
    </row>
    <row r="31" spans="5:11" ht="12.75">
      <c r="E31" s="142">
        <v>65</v>
      </c>
      <c r="F31" s="142" t="s">
        <v>221</v>
      </c>
      <c r="G31" s="141"/>
      <c r="H31" s="141"/>
      <c r="I31" s="141"/>
      <c r="J31" s="141"/>
      <c r="K31" s="141"/>
    </row>
    <row r="32" spans="5:11" ht="12.75">
      <c r="E32" s="142"/>
      <c r="F32" s="142" t="s">
        <v>220</v>
      </c>
      <c r="G32" s="154">
        <f>G34</f>
        <v>728300</v>
      </c>
      <c r="H32" s="193">
        <f>H34</f>
        <v>5301</v>
      </c>
      <c r="I32" s="154">
        <f>I34</f>
        <v>733601</v>
      </c>
      <c r="J32" s="141">
        <v>733601</v>
      </c>
      <c r="K32" s="141">
        <v>733601</v>
      </c>
    </row>
    <row r="34" spans="5:11" ht="12.75">
      <c r="E34" s="142">
        <v>652</v>
      </c>
      <c r="F34" s="142" t="s">
        <v>219</v>
      </c>
      <c r="G34" s="154">
        <f>G35</f>
        <v>728300</v>
      </c>
      <c r="H34" s="154">
        <f>H35</f>
        <v>5301</v>
      </c>
      <c r="I34" s="154">
        <f>I35</f>
        <v>733601</v>
      </c>
      <c r="J34" s="138">
        <v>0</v>
      </c>
      <c r="K34" s="138">
        <f>J34*1.075</f>
        <v>0</v>
      </c>
    </row>
    <row r="35" spans="5:11" ht="12.75">
      <c r="E35" s="132">
        <v>6526</v>
      </c>
      <c r="F35" s="172" t="s">
        <v>218</v>
      </c>
      <c r="G35" s="154">
        <f>G36+G37+G38</f>
        <v>728300</v>
      </c>
      <c r="H35" s="154">
        <f>H36+H37+H38</f>
        <v>5301</v>
      </c>
      <c r="I35" s="154">
        <f>I36+I37+I38</f>
        <v>733601</v>
      </c>
      <c r="J35" s="138">
        <v>0</v>
      </c>
      <c r="K35" s="138">
        <f>J35*1.075</f>
        <v>0</v>
      </c>
    </row>
    <row r="36" spans="1:11" ht="12.75">
      <c r="A36" s="135"/>
      <c r="B36" s="135"/>
      <c r="C36" s="135"/>
      <c r="E36" s="132">
        <v>65264</v>
      </c>
      <c r="F36" s="172" t="s">
        <v>217</v>
      </c>
      <c r="G36" s="139">
        <v>678300</v>
      </c>
      <c r="H36" s="144">
        <v>5301</v>
      </c>
      <c r="I36" s="138">
        <f>G36+H36</f>
        <v>683601</v>
      </c>
      <c r="J36" s="138">
        <v>0</v>
      </c>
      <c r="K36" s="138">
        <f>J36*1.075</f>
        <v>0</v>
      </c>
    </row>
    <row r="37" spans="5:11" ht="12.75">
      <c r="E37" s="132">
        <v>65268</v>
      </c>
      <c r="F37" s="172" t="s">
        <v>216</v>
      </c>
      <c r="G37" s="145">
        <v>15000</v>
      </c>
      <c r="H37" s="144">
        <v>0</v>
      </c>
      <c r="I37" s="138">
        <f>G37+H37</f>
        <v>15000</v>
      </c>
      <c r="J37" s="138">
        <v>0</v>
      </c>
      <c r="K37" s="138">
        <f>J37*1.075</f>
        <v>0</v>
      </c>
    </row>
    <row r="38" spans="5:11" ht="12.75">
      <c r="E38" s="132">
        <v>652691</v>
      </c>
      <c r="F38" s="172" t="s">
        <v>215</v>
      </c>
      <c r="G38" s="144">
        <v>35000</v>
      </c>
      <c r="H38" s="144">
        <v>0</v>
      </c>
      <c r="I38" s="138">
        <f>G38+H38</f>
        <v>35000</v>
      </c>
      <c r="J38" s="138">
        <v>0</v>
      </c>
      <c r="K38" s="138">
        <f>J38*1.075</f>
        <v>0</v>
      </c>
    </row>
    <row r="40" ht="12.75">
      <c r="K40" s="210" t="s">
        <v>248</v>
      </c>
    </row>
    <row r="41" spans="1:11" ht="18" customHeight="1">
      <c r="A41" s="151"/>
      <c r="B41" s="150"/>
      <c r="C41" s="150"/>
      <c r="D41" s="150"/>
      <c r="E41" s="149" t="s">
        <v>80</v>
      </c>
      <c r="F41" s="149" t="s">
        <v>79</v>
      </c>
      <c r="G41" s="148" t="s">
        <v>78</v>
      </c>
      <c r="H41" s="148" t="s">
        <v>77</v>
      </c>
      <c r="I41" s="148" t="s">
        <v>76</v>
      </c>
      <c r="J41" s="168" t="s">
        <v>75</v>
      </c>
      <c r="K41" s="147" t="s">
        <v>74</v>
      </c>
    </row>
    <row r="42" spans="1:11" ht="12.75">
      <c r="A42" s="182"/>
      <c r="B42" s="182"/>
      <c r="C42" s="182"/>
      <c r="D42" s="182"/>
      <c r="E42" s="182"/>
      <c r="F42" s="182"/>
      <c r="G42" s="192"/>
      <c r="H42" s="192"/>
      <c r="I42" s="187"/>
      <c r="J42" s="187"/>
      <c r="K42" s="187"/>
    </row>
    <row r="43" spans="5:11" ht="12.75">
      <c r="E43" s="142">
        <v>66</v>
      </c>
      <c r="F43" s="142" t="s">
        <v>214</v>
      </c>
      <c r="G43" s="141"/>
      <c r="H43" s="141"/>
      <c r="I43" s="141"/>
      <c r="J43" s="141"/>
      <c r="K43" s="141"/>
    </row>
    <row r="44" spans="5:11" ht="12.75">
      <c r="E44" s="142"/>
      <c r="F44" s="142" t="s">
        <v>213</v>
      </c>
      <c r="G44" s="141">
        <f>G46+G51</f>
        <v>7000</v>
      </c>
      <c r="H44" s="157">
        <f>H46+H51</f>
        <v>3000</v>
      </c>
      <c r="I44" s="141">
        <f>I46+I51</f>
        <v>10000</v>
      </c>
      <c r="J44" s="141">
        <v>15000</v>
      </c>
      <c r="K44" s="141">
        <v>15000</v>
      </c>
    </row>
    <row r="45" spans="5:11" ht="12.75">
      <c r="E45" s="142">
        <v>661</v>
      </c>
      <c r="F45" s="142" t="s">
        <v>212</v>
      </c>
      <c r="G45" s="141"/>
      <c r="H45" s="157"/>
      <c r="I45" s="141"/>
      <c r="J45" s="141"/>
      <c r="K45" s="141"/>
    </row>
    <row r="46" spans="5:11" ht="12.75">
      <c r="E46" s="142"/>
      <c r="F46" s="142" t="s">
        <v>211</v>
      </c>
      <c r="G46" s="141">
        <f>G47+G48</f>
        <v>5000</v>
      </c>
      <c r="H46" s="157">
        <f>H47+H48</f>
        <v>3000</v>
      </c>
      <c r="I46" s="141">
        <f>I47+I48</f>
        <v>8000</v>
      </c>
      <c r="J46" s="141">
        <v>0</v>
      </c>
      <c r="K46" s="141">
        <v>0</v>
      </c>
    </row>
    <row r="47" spans="2:11" ht="12.75">
      <c r="B47" s="135"/>
      <c r="C47" s="135"/>
      <c r="D47" s="135"/>
      <c r="E47" s="132">
        <v>6614</v>
      </c>
      <c r="F47" s="191" t="s">
        <v>210</v>
      </c>
      <c r="G47" s="138">
        <v>0</v>
      </c>
      <c r="H47" s="156">
        <v>0</v>
      </c>
      <c r="I47" s="139">
        <f>G47+H47</f>
        <v>0</v>
      </c>
      <c r="J47" s="138">
        <v>0</v>
      </c>
      <c r="K47" s="138">
        <v>0</v>
      </c>
    </row>
    <row r="48" spans="3:11" ht="12.75">
      <c r="C48" s="172"/>
      <c r="E48" s="132">
        <v>6615</v>
      </c>
      <c r="F48" s="132" t="s">
        <v>209</v>
      </c>
      <c r="G48" s="146">
        <v>5000</v>
      </c>
      <c r="H48" s="156">
        <v>3000</v>
      </c>
      <c r="I48" s="139">
        <f>G48+H48</f>
        <v>8000</v>
      </c>
      <c r="J48" s="138">
        <v>0</v>
      </c>
      <c r="K48" s="138">
        <v>0</v>
      </c>
    </row>
    <row r="49" ht="12.75">
      <c r="A49" s="135"/>
    </row>
    <row r="50" spans="5:11" ht="12.75">
      <c r="E50" s="142">
        <v>663</v>
      </c>
      <c r="F50" s="142" t="s">
        <v>208</v>
      </c>
      <c r="G50" s="141"/>
      <c r="H50" s="141"/>
      <c r="I50" s="141"/>
      <c r="J50" s="138"/>
      <c r="K50" s="138"/>
    </row>
    <row r="51" spans="5:11" ht="12.75">
      <c r="E51" s="142"/>
      <c r="F51" s="142" t="s">
        <v>207</v>
      </c>
      <c r="G51" s="141">
        <f>G52+G53</f>
        <v>2000</v>
      </c>
      <c r="H51" s="141">
        <f>H52+H53</f>
        <v>0</v>
      </c>
      <c r="I51" s="141">
        <f>I52+I53</f>
        <v>2000</v>
      </c>
      <c r="J51" s="190">
        <v>0</v>
      </c>
      <c r="K51" s="190">
        <v>0</v>
      </c>
    </row>
    <row r="52" spans="5:11" ht="12.75">
      <c r="E52" s="132">
        <v>6631</v>
      </c>
      <c r="F52" s="132" t="s">
        <v>206</v>
      </c>
      <c r="G52" s="138">
        <v>1000</v>
      </c>
      <c r="H52" s="144">
        <v>0</v>
      </c>
      <c r="I52" s="138">
        <f>G52+H52</f>
        <v>1000</v>
      </c>
      <c r="J52" s="138">
        <v>0</v>
      </c>
      <c r="K52" s="138">
        <f>J52*1.075</f>
        <v>0</v>
      </c>
    </row>
    <row r="53" spans="5:11" ht="12.75">
      <c r="E53" s="132">
        <v>6632</v>
      </c>
      <c r="F53" s="132" t="s">
        <v>205</v>
      </c>
      <c r="G53" s="138">
        <v>1000</v>
      </c>
      <c r="H53" s="174">
        <v>0</v>
      </c>
      <c r="I53" s="138">
        <f>G53+H53</f>
        <v>1000</v>
      </c>
      <c r="J53" s="138">
        <v>0</v>
      </c>
      <c r="K53" s="138">
        <f>J53*1.075</f>
        <v>0</v>
      </c>
    </row>
    <row r="54" spans="1:11" ht="12.75">
      <c r="A54" s="135"/>
      <c r="B54" s="135"/>
      <c r="C54" s="135"/>
      <c r="D54" s="135"/>
      <c r="E54" s="135"/>
      <c r="F54" s="135"/>
      <c r="G54" s="139"/>
      <c r="H54" s="143"/>
      <c r="I54" s="139"/>
      <c r="J54" s="139"/>
      <c r="K54" s="139"/>
    </row>
    <row r="55" spans="5:11" ht="12.75">
      <c r="E55" s="142">
        <v>67</v>
      </c>
      <c r="F55" s="142" t="s">
        <v>204</v>
      </c>
      <c r="G55" s="141">
        <f>G57</f>
        <v>2660045.61</v>
      </c>
      <c r="H55" s="141">
        <f>H57</f>
        <v>79104.70000000001</v>
      </c>
      <c r="I55" s="141">
        <f>I57</f>
        <v>2739150.31</v>
      </c>
      <c r="J55" s="154">
        <v>2704330.65</v>
      </c>
      <c r="K55" s="154">
        <v>2717429.69</v>
      </c>
    </row>
    <row r="56" spans="1:11" ht="12.75">
      <c r="A56" s="135"/>
      <c r="B56" s="135"/>
      <c r="C56" s="135"/>
      <c r="D56" s="135"/>
      <c r="E56" s="142">
        <v>671</v>
      </c>
      <c r="F56" s="142" t="s">
        <v>203</v>
      </c>
      <c r="G56" s="141"/>
      <c r="H56" s="141"/>
      <c r="I56" s="154"/>
      <c r="J56" s="154"/>
      <c r="K56" s="154"/>
    </row>
    <row r="57" spans="5:11" ht="12.75">
      <c r="E57" s="142"/>
      <c r="F57" s="142" t="s">
        <v>202</v>
      </c>
      <c r="G57" s="141">
        <f>G58+G74</f>
        <v>2660045.61</v>
      </c>
      <c r="H57" s="141">
        <f>H58+H74</f>
        <v>79104.70000000001</v>
      </c>
      <c r="I57" s="141">
        <f>I58+I74</f>
        <v>2739150.31</v>
      </c>
      <c r="J57" s="154">
        <v>0</v>
      </c>
      <c r="K57" s="154">
        <f>J57*1.075</f>
        <v>0</v>
      </c>
    </row>
    <row r="58" spans="5:11" ht="12.75">
      <c r="E58" s="142">
        <v>67111</v>
      </c>
      <c r="F58" s="142" t="s">
        <v>201</v>
      </c>
      <c r="G58" s="141">
        <f>G59+G60+G61+G62+G63+G64+G65+G66+G67+G68+G69+G70+G71+G72+G73+G1102</f>
        <v>2646990.61</v>
      </c>
      <c r="H58" s="141">
        <f>H59+H60+H61+H62+H63+H64+H65+H66+H67+H68+H69+H70+H71+H72+H73+H1102</f>
        <v>79104.70000000001</v>
      </c>
      <c r="I58" s="141">
        <f>I59+I60+I61+I62+I63+I64+I65+I66+I67+I68+I69+I70+I71+I72+I73+I1102</f>
        <v>2726095.31</v>
      </c>
      <c r="J58" s="139">
        <v>0</v>
      </c>
      <c r="K58" s="139">
        <v>0</v>
      </c>
    </row>
    <row r="59" spans="5:11" ht="12.75">
      <c r="E59" s="132">
        <v>6711101</v>
      </c>
      <c r="F59" s="132" t="s">
        <v>200</v>
      </c>
      <c r="G59" s="139">
        <v>2188474.96</v>
      </c>
      <c r="H59" s="144">
        <v>66881.35</v>
      </c>
      <c r="I59" s="139">
        <f aca="true" t="shared" si="0" ref="I59:I76">G59+H59</f>
        <v>2255356.31</v>
      </c>
      <c r="J59" s="139">
        <v>0</v>
      </c>
      <c r="K59" s="139">
        <f aca="true" t="shared" si="1" ref="K59:K73">J59*1.075</f>
        <v>0</v>
      </c>
    </row>
    <row r="60" spans="5:11" ht="12.75">
      <c r="E60" s="132">
        <v>6711102</v>
      </c>
      <c r="F60" s="132" t="s">
        <v>199</v>
      </c>
      <c r="G60" s="139">
        <v>301675.65</v>
      </c>
      <c r="H60" s="144">
        <v>20924.35</v>
      </c>
      <c r="I60" s="139">
        <f t="shared" si="0"/>
        <v>322600</v>
      </c>
      <c r="J60" s="139">
        <v>0</v>
      </c>
      <c r="K60" s="139">
        <f t="shared" si="1"/>
        <v>0</v>
      </c>
    </row>
    <row r="61" spans="5:11" ht="12.75">
      <c r="E61" s="132">
        <v>6711103</v>
      </c>
      <c r="F61" s="132" t="s">
        <v>198</v>
      </c>
      <c r="G61" s="139">
        <v>106840</v>
      </c>
      <c r="H61" s="144">
        <v>2160</v>
      </c>
      <c r="I61" s="139">
        <f t="shared" si="0"/>
        <v>109000</v>
      </c>
      <c r="J61" s="139">
        <v>0</v>
      </c>
      <c r="K61" s="139">
        <f t="shared" si="1"/>
        <v>0</v>
      </c>
    </row>
    <row r="62" spans="5:11" ht="12.75">
      <c r="E62" s="132">
        <v>6711104</v>
      </c>
      <c r="F62" s="132" t="s">
        <v>197</v>
      </c>
      <c r="G62" s="139">
        <v>0</v>
      </c>
      <c r="H62" s="144">
        <v>0</v>
      </c>
      <c r="I62" s="139">
        <f t="shared" si="0"/>
        <v>0</v>
      </c>
      <c r="J62" s="139">
        <v>0</v>
      </c>
      <c r="K62" s="139">
        <f t="shared" si="1"/>
        <v>0</v>
      </c>
    </row>
    <row r="63" spans="5:11" ht="12.75">
      <c r="E63" s="132">
        <v>6711105</v>
      </c>
      <c r="F63" s="132" t="s">
        <v>196</v>
      </c>
      <c r="G63" s="153">
        <v>0</v>
      </c>
      <c r="H63" s="144">
        <v>0</v>
      </c>
      <c r="I63" s="139">
        <f t="shared" si="0"/>
        <v>0</v>
      </c>
      <c r="J63" s="139">
        <v>0</v>
      </c>
      <c r="K63" s="139">
        <f t="shared" si="1"/>
        <v>0</v>
      </c>
    </row>
    <row r="64" spans="5:11" ht="12.75">
      <c r="E64" s="132">
        <v>6711106</v>
      </c>
      <c r="F64" s="132" t="s">
        <v>195</v>
      </c>
      <c r="G64" s="153">
        <v>0</v>
      </c>
      <c r="H64" s="144">
        <v>0</v>
      </c>
      <c r="I64" s="139">
        <f t="shared" si="0"/>
        <v>0</v>
      </c>
      <c r="J64" s="139">
        <v>0</v>
      </c>
      <c r="K64" s="139">
        <f t="shared" si="1"/>
        <v>0</v>
      </c>
    </row>
    <row r="65" spans="5:11" ht="12.75">
      <c r="E65" s="132">
        <v>6711107</v>
      </c>
      <c r="F65" s="132" t="s">
        <v>194</v>
      </c>
      <c r="G65" s="153">
        <v>30000</v>
      </c>
      <c r="H65" s="144">
        <v>-4000</v>
      </c>
      <c r="I65" s="139">
        <f t="shared" si="0"/>
        <v>26000</v>
      </c>
      <c r="J65" s="139">
        <v>0</v>
      </c>
      <c r="K65" s="139">
        <f t="shared" si="1"/>
        <v>0</v>
      </c>
    </row>
    <row r="66" spans="5:11" ht="12.75">
      <c r="E66" s="132">
        <v>6711108</v>
      </c>
      <c r="F66" s="132" t="s">
        <v>193</v>
      </c>
      <c r="G66" s="153">
        <v>0</v>
      </c>
      <c r="H66" s="144">
        <v>0</v>
      </c>
      <c r="I66" s="139">
        <f t="shared" si="0"/>
        <v>0</v>
      </c>
      <c r="J66" s="139">
        <v>0</v>
      </c>
      <c r="K66" s="139">
        <f t="shared" si="1"/>
        <v>0</v>
      </c>
    </row>
    <row r="67" spans="5:11" ht="12.75">
      <c r="E67" s="132">
        <v>6711109</v>
      </c>
      <c r="F67" s="132" t="s">
        <v>192</v>
      </c>
      <c r="G67" s="153">
        <v>0</v>
      </c>
      <c r="H67" s="144">
        <v>0</v>
      </c>
      <c r="I67" s="139">
        <f t="shared" si="0"/>
        <v>0</v>
      </c>
      <c r="J67" s="139">
        <v>0</v>
      </c>
      <c r="K67" s="139">
        <f t="shared" si="1"/>
        <v>0</v>
      </c>
    </row>
    <row r="68" spans="5:11" ht="12.75">
      <c r="E68" s="132">
        <v>6711110</v>
      </c>
      <c r="F68" s="132" t="s">
        <v>191</v>
      </c>
      <c r="G68" s="153">
        <v>0</v>
      </c>
      <c r="H68" s="144">
        <v>0</v>
      </c>
      <c r="I68" s="139">
        <f t="shared" si="0"/>
        <v>0</v>
      </c>
      <c r="J68" s="139">
        <v>0</v>
      </c>
      <c r="K68" s="139">
        <f t="shared" si="1"/>
        <v>0</v>
      </c>
    </row>
    <row r="69" spans="5:11" ht="12.75">
      <c r="E69" s="132">
        <v>6641111</v>
      </c>
      <c r="F69" s="132" t="s">
        <v>190</v>
      </c>
      <c r="G69" s="153">
        <v>0</v>
      </c>
      <c r="H69" s="144">
        <v>0</v>
      </c>
      <c r="I69" s="139">
        <f t="shared" si="0"/>
        <v>0</v>
      </c>
      <c r="J69" s="139">
        <v>0</v>
      </c>
      <c r="K69" s="139">
        <f t="shared" si="1"/>
        <v>0</v>
      </c>
    </row>
    <row r="70" spans="5:11" ht="12.75">
      <c r="E70" s="132">
        <v>6711112</v>
      </c>
      <c r="F70" s="132" t="s">
        <v>189</v>
      </c>
      <c r="G70" s="153">
        <v>20000</v>
      </c>
      <c r="H70" s="144">
        <v>-6861</v>
      </c>
      <c r="I70" s="139">
        <f t="shared" si="0"/>
        <v>13139</v>
      </c>
      <c r="J70" s="139">
        <v>0</v>
      </c>
      <c r="K70" s="139">
        <f t="shared" si="1"/>
        <v>0</v>
      </c>
    </row>
    <row r="71" spans="5:11" ht="12.75">
      <c r="E71" s="132">
        <v>6711113</v>
      </c>
      <c r="F71" s="132" t="s">
        <v>188</v>
      </c>
      <c r="G71" s="153">
        <v>0</v>
      </c>
      <c r="H71" s="144">
        <v>0</v>
      </c>
      <c r="I71" s="139">
        <f t="shared" si="0"/>
        <v>0</v>
      </c>
      <c r="J71" s="139">
        <v>0</v>
      </c>
      <c r="K71" s="139">
        <f t="shared" si="1"/>
        <v>0</v>
      </c>
    </row>
    <row r="72" spans="5:11" ht="12.75">
      <c r="E72" s="132">
        <v>6711114</v>
      </c>
      <c r="F72" s="132" t="s">
        <v>187</v>
      </c>
      <c r="G72" s="153">
        <v>0</v>
      </c>
      <c r="H72" s="144">
        <v>0</v>
      </c>
      <c r="I72" s="139">
        <f t="shared" si="0"/>
        <v>0</v>
      </c>
      <c r="J72" s="139">
        <v>0</v>
      </c>
      <c r="K72" s="139">
        <f t="shared" si="1"/>
        <v>0</v>
      </c>
    </row>
    <row r="73" spans="5:11" ht="12.75">
      <c r="E73" s="132">
        <v>6711115</v>
      </c>
      <c r="F73" s="172" t="s">
        <v>186</v>
      </c>
      <c r="G73" s="153">
        <v>0</v>
      </c>
      <c r="H73" s="144">
        <v>0</v>
      </c>
      <c r="I73" s="139">
        <f t="shared" si="0"/>
        <v>0</v>
      </c>
      <c r="J73" s="139">
        <v>0</v>
      </c>
      <c r="K73" s="153">
        <f t="shared" si="1"/>
        <v>0</v>
      </c>
    </row>
    <row r="74" spans="5:11" ht="12.75">
      <c r="E74" s="142">
        <v>67121</v>
      </c>
      <c r="F74" s="189" t="s">
        <v>185</v>
      </c>
      <c r="G74" s="188">
        <f>G75+G76</f>
        <v>13055</v>
      </c>
      <c r="H74" s="188">
        <f>H75+H76</f>
        <v>0</v>
      </c>
      <c r="I74" s="139">
        <f t="shared" si="0"/>
        <v>13055</v>
      </c>
      <c r="J74" s="139">
        <v>0</v>
      </c>
      <c r="K74" s="139">
        <v>0</v>
      </c>
    </row>
    <row r="75" spans="5:11" ht="12.75">
      <c r="E75" s="132">
        <v>671211</v>
      </c>
      <c r="F75" s="132" t="s">
        <v>184</v>
      </c>
      <c r="G75" s="153">
        <v>0</v>
      </c>
      <c r="H75" s="144">
        <v>0</v>
      </c>
      <c r="I75" s="139">
        <f t="shared" si="0"/>
        <v>0</v>
      </c>
      <c r="J75" s="139">
        <v>0</v>
      </c>
      <c r="K75" s="139">
        <f>J75*1.075</f>
        <v>0</v>
      </c>
    </row>
    <row r="76" spans="5:11" ht="12.75">
      <c r="E76" s="132">
        <v>671212</v>
      </c>
      <c r="F76" s="132" t="s">
        <v>183</v>
      </c>
      <c r="G76" s="153">
        <v>13055</v>
      </c>
      <c r="H76" s="144">
        <v>0</v>
      </c>
      <c r="I76" s="139">
        <f t="shared" si="0"/>
        <v>13055</v>
      </c>
      <c r="J76" s="139">
        <v>0</v>
      </c>
      <c r="K76" s="139">
        <f>J76*1.075</f>
        <v>0</v>
      </c>
    </row>
    <row r="77" ht="12.75">
      <c r="I77" s="139"/>
    </row>
    <row r="78" spans="6:11" ht="12.75">
      <c r="F78" s="142" t="s">
        <v>182</v>
      </c>
      <c r="G78" s="165">
        <v>3000</v>
      </c>
      <c r="H78" s="173">
        <v>2000</v>
      </c>
      <c r="I78" s="139">
        <f>G78+H78</f>
        <v>5000</v>
      </c>
      <c r="J78" s="188">
        <v>0</v>
      </c>
      <c r="K78" s="188">
        <v>0</v>
      </c>
    </row>
    <row r="79" ht="12.75">
      <c r="K79" s="210" t="s">
        <v>247</v>
      </c>
    </row>
    <row r="81" spans="1:11" ht="12.75">
      <c r="A81" s="132" t="s">
        <v>181</v>
      </c>
      <c r="G81" s="138"/>
      <c r="H81" s="138"/>
      <c r="I81" s="138"/>
      <c r="J81" s="187"/>
      <c r="K81" s="138"/>
    </row>
    <row r="82" spans="1:11" ht="12.75">
      <c r="A82" s="132" t="s">
        <v>180</v>
      </c>
      <c r="G82" s="138"/>
      <c r="H82" s="138"/>
      <c r="I82" s="138"/>
      <c r="J82" s="139"/>
      <c r="K82" s="138"/>
    </row>
    <row r="83" spans="1:11" ht="12.75">
      <c r="A83" s="151"/>
      <c r="B83" s="150"/>
      <c r="C83" s="150"/>
      <c r="D83" s="150"/>
      <c r="E83" s="149" t="s">
        <v>80</v>
      </c>
      <c r="F83" s="149">
        <v>1</v>
      </c>
      <c r="G83" s="168" t="s">
        <v>78</v>
      </c>
      <c r="H83" s="168" t="s">
        <v>77</v>
      </c>
      <c r="I83" s="168" t="s">
        <v>76</v>
      </c>
      <c r="J83" s="168" t="s">
        <v>75</v>
      </c>
      <c r="K83" s="168" t="s">
        <v>74</v>
      </c>
    </row>
    <row r="85" spans="5:11" ht="12.75">
      <c r="E85" s="186" t="s">
        <v>179</v>
      </c>
      <c r="F85" s="185" t="s">
        <v>178</v>
      </c>
      <c r="G85" s="184">
        <f>G87+G268</f>
        <v>3397187.6000000006</v>
      </c>
      <c r="H85" s="184">
        <f>H87+H268</f>
        <v>87805.70000000001</v>
      </c>
      <c r="I85" s="184">
        <f>I87+I268</f>
        <v>3484993.3000000003</v>
      </c>
      <c r="J85" s="184">
        <f>J87+J268</f>
        <v>3468173.6399999997</v>
      </c>
      <c r="K85" s="184">
        <f>K87+K268</f>
        <v>3481272.6799999997</v>
      </c>
    </row>
    <row r="86" ht="12.75">
      <c r="J86" s="154"/>
    </row>
    <row r="87" spans="1:11" ht="12.75">
      <c r="A87" s="135"/>
      <c r="B87" s="135"/>
      <c r="C87" s="135"/>
      <c r="D87" s="135"/>
      <c r="E87" s="186">
        <v>3</v>
      </c>
      <c r="F87" s="185" t="s">
        <v>177</v>
      </c>
      <c r="G87" s="184">
        <f>G89+G111+G256</f>
        <v>3392187.6000000006</v>
      </c>
      <c r="H87" s="184">
        <f>H89+H111+H256</f>
        <v>87805.70000000001</v>
      </c>
      <c r="I87" s="184">
        <f>I89+I111+I256</f>
        <v>3479993.3000000003</v>
      </c>
      <c r="J87" s="184">
        <f>J89+J111+J256</f>
        <v>3445173.6399999997</v>
      </c>
      <c r="K87" s="184">
        <f>K89+K111+K256</f>
        <v>3458272.6799999997</v>
      </c>
    </row>
    <row r="88" spans="10:11" ht="12.75">
      <c r="J88" s="154"/>
      <c r="K88" s="154"/>
    </row>
    <row r="89" spans="1:11" ht="12.75">
      <c r="A89" s="135"/>
      <c r="B89" s="135"/>
      <c r="C89" s="135"/>
      <c r="D89" s="135"/>
      <c r="E89" s="142">
        <v>31</v>
      </c>
      <c r="F89" s="142" t="s">
        <v>70</v>
      </c>
      <c r="G89" s="141">
        <f>G91+G95+G106</f>
        <v>2490150.6100000003</v>
      </c>
      <c r="H89" s="141">
        <f>H91+H95+H106</f>
        <v>87805.70000000001</v>
      </c>
      <c r="I89" s="141">
        <f>I91+I95+I106</f>
        <v>2577956.31</v>
      </c>
      <c r="J89" s="154">
        <v>2543136.65</v>
      </c>
      <c r="K89" s="154">
        <v>2556235.69</v>
      </c>
    </row>
    <row r="91" spans="5:11" ht="12.75">
      <c r="E91" s="137">
        <v>311</v>
      </c>
      <c r="F91" s="137" t="s">
        <v>176</v>
      </c>
      <c r="G91" s="141">
        <f aca="true" t="shared" si="2" ref="G91:I92">G92</f>
        <v>1867299.45</v>
      </c>
      <c r="H91" s="141">
        <f t="shared" si="2"/>
        <v>57066</v>
      </c>
      <c r="I91" s="141">
        <f t="shared" si="2"/>
        <v>1924365.45</v>
      </c>
      <c r="J91" s="154">
        <v>0</v>
      </c>
      <c r="K91" s="154">
        <f>J91*1.075</f>
        <v>0</v>
      </c>
    </row>
    <row r="92" spans="5:11" ht="12.75">
      <c r="E92" s="132">
        <v>3111</v>
      </c>
      <c r="F92" s="172" t="s">
        <v>175</v>
      </c>
      <c r="G92" s="138">
        <f t="shared" si="2"/>
        <v>1867299.45</v>
      </c>
      <c r="H92" s="138">
        <f t="shared" si="2"/>
        <v>57066</v>
      </c>
      <c r="I92" s="138">
        <f t="shared" si="2"/>
        <v>1924365.45</v>
      </c>
      <c r="J92" s="154">
        <v>0</v>
      </c>
      <c r="K92" s="154">
        <f>J92*1.075</f>
        <v>0</v>
      </c>
    </row>
    <row r="93" spans="5:11" ht="12.75">
      <c r="E93" s="132">
        <v>31111</v>
      </c>
      <c r="F93" s="140" t="s">
        <v>174</v>
      </c>
      <c r="G93" s="138">
        <v>1867299.45</v>
      </c>
      <c r="H93" s="138">
        <v>57066</v>
      </c>
      <c r="I93" s="138">
        <f>G93+H93</f>
        <v>1924365.45</v>
      </c>
      <c r="J93" s="154">
        <v>0</v>
      </c>
      <c r="K93" s="154">
        <f>J93*1.075</f>
        <v>0</v>
      </c>
    </row>
    <row r="95" spans="5:11" ht="12.75">
      <c r="E95" s="142">
        <v>312</v>
      </c>
      <c r="F95" s="142" t="s">
        <v>68</v>
      </c>
      <c r="G95" s="141">
        <f>G96</f>
        <v>301675.65</v>
      </c>
      <c r="H95" s="141">
        <f>H96</f>
        <v>20924.35</v>
      </c>
      <c r="I95" s="141">
        <f>I96</f>
        <v>322600</v>
      </c>
      <c r="J95" s="154">
        <v>0</v>
      </c>
      <c r="K95" s="141">
        <f aca="true" t="shared" si="3" ref="K95:K104">J95*1.075</f>
        <v>0</v>
      </c>
    </row>
    <row r="96" spans="5:11" ht="12.75">
      <c r="E96" s="132">
        <v>3121</v>
      </c>
      <c r="F96" s="172" t="s">
        <v>68</v>
      </c>
      <c r="G96" s="138">
        <f>G97+G98+G99+G100+G101+G102+G103+G104</f>
        <v>301675.65</v>
      </c>
      <c r="H96" s="138">
        <f>H97+H98+H99+H100+H101+H102+H103+H104</f>
        <v>20924.35</v>
      </c>
      <c r="I96" s="138">
        <f>I97+I98+I99+I100+I101+I102+I103+I104</f>
        <v>322600</v>
      </c>
      <c r="J96" s="139">
        <v>0</v>
      </c>
      <c r="K96" s="138">
        <f t="shared" si="3"/>
        <v>0</v>
      </c>
    </row>
    <row r="97" spans="5:11" ht="12.75">
      <c r="E97" s="132">
        <v>312120</v>
      </c>
      <c r="F97" s="132" t="s">
        <v>173</v>
      </c>
      <c r="G97" s="138">
        <v>10500</v>
      </c>
      <c r="H97" s="144">
        <v>1500</v>
      </c>
      <c r="I97" s="139">
        <f aca="true" t="shared" si="4" ref="I97:I104">G97+H97</f>
        <v>12000</v>
      </c>
      <c r="J97" s="139">
        <v>0</v>
      </c>
      <c r="K97" s="138">
        <f t="shared" si="3"/>
        <v>0</v>
      </c>
    </row>
    <row r="98" spans="5:11" ht="12.75">
      <c r="E98" s="132">
        <v>312121</v>
      </c>
      <c r="F98" s="132" t="s">
        <v>172</v>
      </c>
      <c r="G98" s="138">
        <v>57500</v>
      </c>
      <c r="H98" s="144">
        <v>2500</v>
      </c>
      <c r="I98" s="139">
        <f t="shared" si="4"/>
        <v>60000</v>
      </c>
      <c r="J98" s="139">
        <v>0</v>
      </c>
      <c r="K98" s="138">
        <f t="shared" si="3"/>
        <v>0</v>
      </c>
    </row>
    <row r="99" spans="5:11" ht="12.75">
      <c r="E99" s="132">
        <v>312130</v>
      </c>
      <c r="F99" s="132" t="s">
        <v>171</v>
      </c>
      <c r="G99" s="138">
        <v>9000</v>
      </c>
      <c r="H99" s="144">
        <v>0</v>
      </c>
      <c r="I99" s="139">
        <f t="shared" si="4"/>
        <v>9000</v>
      </c>
      <c r="J99" s="139">
        <v>0</v>
      </c>
      <c r="K99" s="138">
        <f t="shared" si="3"/>
        <v>0</v>
      </c>
    </row>
    <row r="100" spans="5:11" ht="12.75">
      <c r="E100" s="132">
        <v>312131</v>
      </c>
      <c r="F100" s="132" t="s">
        <v>170</v>
      </c>
      <c r="G100" s="138">
        <v>9200</v>
      </c>
      <c r="H100" s="144">
        <v>400</v>
      </c>
      <c r="I100" s="139">
        <f t="shared" si="4"/>
        <v>9600</v>
      </c>
      <c r="J100" s="139">
        <v>0</v>
      </c>
      <c r="K100" s="138">
        <f t="shared" si="3"/>
        <v>0</v>
      </c>
    </row>
    <row r="101" spans="5:11" ht="12.75">
      <c r="E101" s="132">
        <v>312140</v>
      </c>
      <c r="F101" s="132" t="s">
        <v>169</v>
      </c>
      <c r="G101" s="138">
        <v>118504</v>
      </c>
      <c r="H101" s="144">
        <v>9496</v>
      </c>
      <c r="I101" s="139">
        <f t="shared" si="4"/>
        <v>128000</v>
      </c>
      <c r="J101" s="139">
        <v>0</v>
      </c>
      <c r="K101" s="138">
        <f t="shared" si="3"/>
        <v>0</v>
      </c>
    </row>
    <row r="102" spans="5:11" ht="12.75">
      <c r="E102" s="132">
        <v>312141</v>
      </c>
      <c r="F102" s="132" t="s">
        <v>168</v>
      </c>
      <c r="G102" s="138">
        <v>0</v>
      </c>
      <c r="H102" s="144">
        <v>0</v>
      </c>
      <c r="I102" s="153">
        <f t="shared" si="4"/>
        <v>0</v>
      </c>
      <c r="J102" s="139">
        <v>0</v>
      </c>
      <c r="K102" s="138">
        <f t="shared" si="3"/>
        <v>0</v>
      </c>
    </row>
    <row r="103" spans="1:11" ht="12.75">
      <c r="A103" s="135"/>
      <c r="B103" s="135"/>
      <c r="C103" s="135"/>
      <c r="D103" s="135"/>
      <c r="E103" s="132">
        <v>31215</v>
      </c>
      <c r="F103" s="132" t="s">
        <v>167</v>
      </c>
      <c r="G103" s="138">
        <v>6000</v>
      </c>
      <c r="H103" s="144">
        <v>3000</v>
      </c>
      <c r="I103" s="139">
        <f t="shared" si="4"/>
        <v>9000</v>
      </c>
      <c r="J103" s="139">
        <v>0</v>
      </c>
      <c r="K103" s="138">
        <f t="shared" si="3"/>
        <v>0</v>
      </c>
    </row>
    <row r="104" spans="5:11" ht="12.75">
      <c r="E104" s="132">
        <v>31216</v>
      </c>
      <c r="F104" s="132" t="s">
        <v>166</v>
      </c>
      <c r="G104" s="138">
        <v>90971.65</v>
      </c>
      <c r="H104" s="144">
        <v>4028.35</v>
      </c>
      <c r="I104" s="139">
        <f t="shared" si="4"/>
        <v>95000</v>
      </c>
      <c r="J104" s="139">
        <v>0</v>
      </c>
      <c r="K104" s="138">
        <f t="shared" si="3"/>
        <v>0</v>
      </c>
    </row>
    <row r="106" spans="5:11" ht="12.75">
      <c r="E106" s="142">
        <v>313</v>
      </c>
      <c r="F106" s="142" t="s">
        <v>165</v>
      </c>
      <c r="G106" s="141">
        <f>G108+G109</f>
        <v>321175.51</v>
      </c>
      <c r="H106" s="141">
        <f>H108+H109</f>
        <v>9815.35</v>
      </c>
      <c r="I106" s="141">
        <f>I108+I109</f>
        <v>330990.86</v>
      </c>
      <c r="J106" s="154">
        <v>0</v>
      </c>
      <c r="K106" s="154">
        <f>J106*1.075</f>
        <v>0</v>
      </c>
    </row>
    <row r="107" spans="7:11" ht="12.75">
      <c r="G107" s="138"/>
      <c r="H107" s="138"/>
      <c r="I107" s="139"/>
      <c r="J107" s="139"/>
      <c r="K107" s="139"/>
    </row>
    <row r="108" spans="5:11" ht="12.75">
      <c r="E108" s="132">
        <v>31321</v>
      </c>
      <c r="F108" s="132" t="s">
        <v>164</v>
      </c>
      <c r="G108" s="138">
        <v>289431.42</v>
      </c>
      <c r="H108" s="138">
        <v>8845.23</v>
      </c>
      <c r="I108" s="139">
        <f>G108+H108</f>
        <v>298276.64999999997</v>
      </c>
      <c r="J108" s="139">
        <v>0</v>
      </c>
      <c r="K108" s="139">
        <f>J108*1.075</f>
        <v>0</v>
      </c>
    </row>
    <row r="109" spans="1:11" ht="12.75">
      <c r="A109" s="170"/>
      <c r="B109" s="135"/>
      <c r="C109" s="135"/>
      <c r="D109" s="135"/>
      <c r="E109" s="132">
        <v>31331</v>
      </c>
      <c r="F109" s="132" t="s">
        <v>163</v>
      </c>
      <c r="G109" s="138">
        <v>31744.09</v>
      </c>
      <c r="H109" s="144">
        <v>970.12</v>
      </c>
      <c r="I109" s="139">
        <f>G109+H109</f>
        <v>32714.21</v>
      </c>
      <c r="J109" s="139">
        <v>0</v>
      </c>
      <c r="K109" s="139">
        <f>J109*1.075</f>
        <v>0</v>
      </c>
    </row>
    <row r="110" spans="7:11" ht="12.75">
      <c r="G110" s="138"/>
      <c r="H110" s="138"/>
      <c r="I110" s="139"/>
      <c r="J110" s="139"/>
      <c r="K110" s="139"/>
    </row>
    <row r="111" spans="5:11" ht="12.75">
      <c r="E111" s="142">
        <v>32</v>
      </c>
      <c r="F111" s="142" t="s">
        <v>65</v>
      </c>
      <c r="G111" s="141">
        <f>G113++G137+G175+G225+G231</f>
        <v>895036.9900000001</v>
      </c>
      <c r="H111" s="165">
        <f>H113++H137+H175+H225+H231</f>
        <v>0</v>
      </c>
      <c r="I111" s="141">
        <f>I113++I137+I175+I225+I231</f>
        <v>895036.9900000001</v>
      </c>
      <c r="J111" s="154">
        <v>895036.99</v>
      </c>
      <c r="K111" s="154">
        <v>895036.99</v>
      </c>
    </row>
    <row r="113" spans="5:11" ht="12.75">
      <c r="E113" s="142">
        <v>321</v>
      </c>
      <c r="F113" s="142" t="s">
        <v>162</v>
      </c>
      <c r="G113" s="141">
        <f>G114+G123+G126+G131</f>
        <v>126340</v>
      </c>
      <c r="H113" s="165">
        <f>H114+H123+H126+H131</f>
        <v>2160</v>
      </c>
      <c r="I113" s="141">
        <f>I114+I123+I126+I131</f>
        <v>128500</v>
      </c>
      <c r="J113" s="154">
        <v>0</v>
      </c>
      <c r="K113" s="154">
        <f>J113*1.075</f>
        <v>0</v>
      </c>
    </row>
    <row r="114" spans="5:11" ht="12.75">
      <c r="E114" s="132">
        <v>3211</v>
      </c>
      <c r="F114" s="172" t="s">
        <v>64</v>
      </c>
      <c r="G114" s="138">
        <f>G115+G116+G117</f>
        <v>9000</v>
      </c>
      <c r="H114" s="144">
        <f>H115+H116+H117</f>
        <v>0</v>
      </c>
      <c r="I114" s="138">
        <f>I115+I116+I117</f>
        <v>9000</v>
      </c>
      <c r="J114" s="174">
        <v>0</v>
      </c>
      <c r="K114" s="132">
        <v>0</v>
      </c>
    </row>
    <row r="115" spans="5:11" ht="12.75">
      <c r="E115" s="132">
        <v>32111</v>
      </c>
      <c r="F115" s="132" t="s">
        <v>161</v>
      </c>
      <c r="G115" s="138">
        <v>4000</v>
      </c>
      <c r="H115" s="144">
        <v>0</v>
      </c>
      <c r="I115" s="139">
        <f>G115+H115</f>
        <v>4000</v>
      </c>
      <c r="J115" s="139">
        <v>0</v>
      </c>
      <c r="K115" s="139">
        <f>J115*1.075</f>
        <v>0</v>
      </c>
    </row>
    <row r="116" spans="5:11" ht="12.75">
      <c r="E116" s="132">
        <v>32113</v>
      </c>
      <c r="F116" s="132" t="s">
        <v>160</v>
      </c>
      <c r="G116" s="138">
        <v>3000</v>
      </c>
      <c r="H116" s="144">
        <v>0</v>
      </c>
      <c r="I116" s="139">
        <f>G116+H116</f>
        <v>3000</v>
      </c>
      <c r="J116" s="139">
        <v>0</v>
      </c>
      <c r="K116" s="139">
        <f>J116*1.075</f>
        <v>0</v>
      </c>
    </row>
    <row r="117" spans="1:11" ht="12.75">
      <c r="A117" s="170"/>
      <c r="B117" s="135"/>
      <c r="C117" s="135"/>
      <c r="D117" s="135"/>
      <c r="E117" s="132">
        <v>32115</v>
      </c>
      <c r="F117" s="132" t="s">
        <v>159</v>
      </c>
      <c r="G117" s="174">
        <v>2000</v>
      </c>
      <c r="H117" s="144">
        <v>0</v>
      </c>
      <c r="I117" s="174">
        <v>2000</v>
      </c>
      <c r="J117" s="139">
        <v>0</v>
      </c>
      <c r="K117" s="139">
        <f>J117*1.075</f>
        <v>0</v>
      </c>
    </row>
    <row r="119" ht="12.75">
      <c r="K119" s="210" t="s">
        <v>249</v>
      </c>
    </row>
    <row r="120" ht="12.75">
      <c r="H120" s="144"/>
    </row>
    <row r="121" spans="1:11" ht="12.75">
      <c r="A121" s="151"/>
      <c r="B121" s="150"/>
      <c r="C121" s="150"/>
      <c r="D121" s="150"/>
      <c r="E121" s="149" t="s">
        <v>80</v>
      </c>
      <c r="F121" s="149">
        <v>1</v>
      </c>
      <c r="G121" s="148" t="s">
        <v>78</v>
      </c>
      <c r="H121" s="168" t="s">
        <v>77</v>
      </c>
      <c r="I121" s="168" t="s">
        <v>76</v>
      </c>
      <c r="J121" s="147" t="s">
        <v>75</v>
      </c>
      <c r="K121" s="147" t="s">
        <v>74</v>
      </c>
    </row>
    <row r="123" spans="5:11" ht="12.75">
      <c r="E123" s="132">
        <v>3212</v>
      </c>
      <c r="F123" s="172" t="s">
        <v>158</v>
      </c>
      <c r="G123" s="138">
        <f>G124</f>
        <v>106840</v>
      </c>
      <c r="H123" s="138">
        <f>H124</f>
        <v>2160</v>
      </c>
      <c r="I123" s="138">
        <f>I124</f>
        <v>109000</v>
      </c>
      <c r="J123" s="153">
        <v>0</v>
      </c>
      <c r="K123" s="132">
        <v>0</v>
      </c>
    </row>
    <row r="124" spans="1:11" ht="12.75">
      <c r="A124" s="135"/>
      <c r="B124" s="135"/>
      <c r="C124" s="135"/>
      <c r="D124" s="135"/>
      <c r="E124" s="132">
        <v>32121</v>
      </c>
      <c r="F124" s="132" t="s">
        <v>157</v>
      </c>
      <c r="G124" s="138">
        <v>106840</v>
      </c>
      <c r="H124" s="138">
        <v>2160</v>
      </c>
      <c r="I124" s="139">
        <f>G124+H124</f>
        <v>109000</v>
      </c>
      <c r="J124" s="139">
        <v>0</v>
      </c>
      <c r="K124" s="139">
        <f>J124*1.075</f>
        <v>0</v>
      </c>
    </row>
    <row r="126" spans="5:11" ht="12.75">
      <c r="E126" s="132">
        <v>3213</v>
      </c>
      <c r="F126" s="132" t="s">
        <v>156</v>
      </c>
      <c r="G126" s="138">
        <f>G127+G128</f>
        <v>6500</v>
      </c>
      <c r="H126" s="144">
        <f>H127+H128</f>
        <v>0</v>
      </c>
      <c r="I126" s="138">
        <f>I127+I128</f>
        <v>6500</v>
      </c>
      <c r="J126" s="139">
        <v>0</v>
      </c>
      <c r="K126" s="139">
        <v>0</v>
      </c>
    </row>
    <row r="127" spans="5:11" ht="12.75">
      <c r="E127" s="132">
        <v>32131</v>
      </c>
      <c r="F127" s="132" t="s">
        <v>155</v>
      </c>
      <c r="G127" s="138">
        <v>6500</v>
      </c>
      <c r="H127" s="143">
        <v>0</v>
      </c>
      <c r="I127" s="174">
        <f>G127+H127</f>
        <v>6500</v>
      </c>
      <c r="J127" s="139">
        <v>0</v>
      </c>
      <c r="K127" s="138">
        <f>J127*1.075</f>
        <v>0</v>
      </c>
    </row>
    <row r="128" spans="5:11" ht="12.75">
      <c r="E128" s="132">
        <v>32132</v>
      </c>
      <c r="F128" s="132" t="s">
        <v>154</v>
      </c>
      <c r="G128" s="146">
        <v>0</v>
      </c>
      <c r="H128" s="183">
        <v>0</v>
      </c>
      <c r="I128" s="174">
        <f>G128+H128</f>
        <v>0</v>
      </c>
      <c r="J128" s="139">
        <v>0</v>
      </c>
      <c r="K128" s="139">
        <f>J128*1.075</f>
        <v>0</v>
      </c>
    </row>
    <row r="129" spans="1:11" ht="12.75">
      <c r="A129" s="170"/>
      <c r="B129" s="135"/>
      <c r="C129" s="135"/>
      <c r="D129" s="135"/>
      <c r="E129" s="135"/>
      <c r="F129" s="135"/>
      <c r="G129" s="139"/>
      <c r="H129" s="143"/>
      <c r="I129" s="171"/>
      <c r="J129" s="139"/>
      <c r="K129" s="139"/>
    </row>
    <row r="130" spans="9:11" ht="12.75">
      <c r="I130" s="171"/>
      <c r="J130" s="139"/>
      <c r="K130" s="139"/>
    </row>
    <row r="131" spans="5:11" ht="12.75">
      <c r="E131" s="132">
        <v>3214</v>
      </c>
      <c r="F131" s="132" t="s">
        <v>61</v>
      </c>
      <c r="G131" s="146">
        <f>G132+G133</f>
        <v>4000</v>
      </c>
      <c r="H131" s="144">
        <f>H132+H133</f>
        <v>0</v>
      </c>
      <c r="I131" s="146">
        <f>I132+I133</f>
        <v>4000</v>
      </c>
      <c r="J131" s="139">
        <v>0</v>
      </c>
      <c r="K131" s="139">
        <v>0</v>
      </c>
    </row>
    <row r="132" spans="5:11" ht="12.75">
      <c r="E132" s="132">
        <v>32141</v>
      </c>
      <c r="F132" s="132" t="s">
        <v>153</v>
      </c>
      <c r="G132" s="146">
        <v>4000</v>
      </c>
      <c r="H132" s="143">
        <v>0</v>
      </c>
      <c r="I132" s="171">
        <f>G132+H132</f>
        <v>4000</v>
      </c>
      <c r="J132" s="139">
        <v>0</v>
      </c>
      <c r="K132" s="139">
        <f>J132*1.075</f>
        <v>0</v>
      </c>
    </row>
    <row r="133" spans="5:11" ht="12.75">
      <c r="E133" s="132">
        <v>32149</v>
      </c>
      <c r="F133" s="132" t="s">
        <v>61</v>
      </c>
      <c r="G133" s="146">
        <v>0</v>
      </c>
      <c r="H133" s="145">
        <v>0</v>
      </c>
      <c r="I133" s="171">
        <f>G133+H133</f>
        <v>0</v>
      </c>
      <c r="J133" s="139">
        <f>I133*1.075</f>
        <v>0</v>
      </c>
      <c r="K133" s="139">
        <f>J133*1.075</f>
        <v>0</v>
      </c>
    </row>
    <row r="134" spans="1:11" ht="12.75">
      <c r="A134" s="170"/>
      <c r="B134" s="135"/>
      <c r="C134" s="135"/>
      <c r="D134" s="135"/>
      <c r="E134" s="135"/>
      <c r="F134" s="135"/>
      <c r="G134" s="145"/>
      <c r="H134" s="145"/>
      <c r="I134" s="171"/>
      <c r="J134" s="139"/>
      <c r="K134" s="139"/>
    </row>
    <row r="136" spans="5:11" ht="12.75">
      <c r="E136" s="142">
        <v>322</v>
      </c>
      <c r="F136" s="142" t="s">
        <v>152</v>
      </c>
      <c r="G136" s="141"/>
      <c r="H136" s="141"/>
      <c r="I136" s="154"/>
      <c r="J136" s="154"/>
      <c r="K136" s="141"/>
    </row>
    <row r="137" spans="5:11" ht="12.75">
      <c r="E137" s="142"/>
      <c r="F137" s="142" t="s">
        <v>151</v>
      </c>
      <c r="G137" s="141">
        <f>G138+G151+G155+G161+G165+G171</f>
        <v>509887.60000000003</v>
      </c>
      <c r="H137" s="165">
        <f>H138+H151+H155+H161+H165+H171</f>
        <v>0</v>
      </c>
      <c r="I137" s="141">
        <f>I138+I151+I155+I161+I165+I171</f>
        <v>509887.60000000003</v>
      </c>
      <c r="J137" s="141">
        <f>J138+J151+J155+J161+J165+J171</f>
        <v>0</v>
      </c>
      <c r="K137" s="141">
        <f>K138+K151+K155+K161+K165+K171</f>
        <v>0</v>
      </c>
    </row>
    <row r="138" spans="5:11" ht="12.75">
      <c r="E138" s="132">
        <v>3221</v>
      </c>
      <c r="F138" s="172" t="s">
        <v>60</v>
      </c>
      <c r="G138" s="144">
        <f>G139+G140+G141+G142+G143+G144+G145+G146+G147+G148</f>
        <v>106031.53</v>
      </c>
      <c r="H138" s="144">
        <f>H139+H140+H141+H142+H143+H144+H145+H146+H147+H148</f>
        <v>0</v>
      </c>
      <c r="I138" s="144">
        <f>I139+I140+I141+I142+I143+I144+I145+I146+I147+I148</f>
        <v>106031.53</v>
      </c>
      <c r="J138" s="174">
        <v>0</v>
      </c>
      <c r="K138" s="174">
        <v>0</v>
      </c>
    </row>
    <row r="139" spans="5:11" ht="12.75">
      <c r="E139" s="132">
        <v>322111</v>
      </c>
      <c r="F139" s="132" t="s">
        <v>150</v>
      </c>
      <c r="G139" s="138">
        <v>13000</v>
      </c>
      <c r="H139" s="156">
        <v>0</v>
      </c>
      <c r="I139" s="139">
        <f aca="true" t="shared" si="5" ref="I139:I148">G139+H139</f>
        <v>13000</v>
      </c>
      <c r="J139" s="139">
        <v>0</v>
      </c>
      <c r="K139" s="138">
        <f aca="true" t="shared" si="6" ref="K139:K148">J139*1.075</f>
        <v>0</v>
      </c>
    </row>
    <row r="140" spans="5:11" ht="12.75">
      <c r="E140" s="132">
        <v>322112</v>
      </c>
      <c r="F140" s="132" t="s">
        <v>149</v>
      </c>
      <c r="G140" s="138">
        <v>3000</v>
      </c>
      <c r="H140" s="156">
        <v>0</v>
      </c>
      <c r="I140" s="139">
        <f t="shared" si="5"/>
        <v>3000</v>
      </c>
      <c r="J140" s="139">
        <v>0</v>
      </c>
      <c r="K140" s="138">
        <f t="shared" si="6"/>
        <v>0</v>
      </c>
    </row>
    <row r="141" spans="5:11" ht="12.75">
      <c r="E141" s="132">
        <v>322121</v>
      </c>
      <c r="F141" s="132" t="s">
        <v>148</v>
      </c>
      <c r="G141" s="138">
        <v>4000</v>
      </c>
      <c r="H141" s="156">
        <v>0</v>
      </c>
      <c r="I141" s="139">
        <f t="shared" si="5"/>
        <v>4000</v>
      </c>
      <c r="J141" s="139">
        <v>0</v>
      </c>
      <c r="K141" s="138">
        <f t="shared" si="6"/>
        <v>0</v>
      </c>
    </row>
    <row r="142" spans="5:11" ht="12.75">
      <c r="E142" s="132">
        <v>322122</v>
      </c>
      <c r="F142" s="132" t="s">
        <v>147</v>
      </c>
      <c r="G142" s="138">
        <v>3000</v>
      </c>
      <c r="H142" s="156">
        <v>0</v>
      </c>
      <c r="I142" s="139">
        <f t="shared" si="5"/>
        <v>3000</v>
      </c>
      <c r="J142" s="139">
        <v>0</v>
      </c>
      <c r="K142" s="138">
        <f t="shared" si="6"/>
        <v>0</v>
      </c>
    </row>
    <row r="143" spans="5:11" ht="12.75">
      <c r="E143" s="132">
        <v>32214</v>
      </c>
      <c r="F143" s="132" t="s">
        <v>146</v>
      </c>
      <c r="G143" s="138">
        <v>23000</v>
      </c>
      <c r="H143" s="156">
        <v>0</v>
      </c>
      <c r="I143" s="139">
        <f t="shared" si="5"/>
        <v>23000</v>
      </c>
      <c r="J143" s="139">
        <v>0</v>
      </c>
      <c r="K143" s="138">
        <f t="shared" si="6"/>
        <v>0</v>
      </c>
    </row>
    <row r="144" spans="5:11" ht="12.75">
      <c r="E144" s="132">
        <v>32216</v>
      </c>
      <c r="F144" s="132" t="s">
        <v>145</v>
      </c>
      <c r="G144" s="138">
        <v>35031.53</v>
      </c>
      <c r="H144" s="156">
        <v>0</v>
      </c>
      <c r="I144" s="139">
        <f t="shared" si="5"/>
        <v>35031.53</v>
      </c>
      <c r="J144" s="139">
        <v>0</v>
      </c>
      <c r="K144" s="138">
        <f t="shared" si="6"/>
        <v>0</v>
      </c>
    </row>
    <row r="145" spans="5:11" ht="12.75">
      <c r="E145" s="132">
        <v>322190</v>
      </c>
      <c r="F145" s="132" t="s">
        <v>144</v>
      </c>
      <c r="G145" s="138">
        <v>0</v>
      </c>
      <c r="H145" s="156">
        <v>0</v>
      </c>
      <c r="I145" s="153">
        <f t="shared" si="5"/>
        <v>0</v>
      </c>
      <c r="J145" s="139">
        <v>0</v>
      </c>
      <c r="K145" s="138">
        <f t="shared" si="6"/>
        <v>0</v>
      </c>
    </row>
    <row r="146" spans="5:11" ht="12.75">
      <c r="E146" s="132">
        <v>322191</v>
      </c>
      <c r="F146" s="132" t="s">
        <v>143</v>
      </c>
      <c r="G146" s="138">
        <v>15000</v>
      </c>
      <c r="H146" s="156">
        <v>0</v>
      </c>
      <c r="I146" s="139">
        <f t="shared" si="5"/>
        <v>15000</v>
      </c>
      <c r="J146" s="139">
        <v>0</v>
      </c>
      <c r="K146" s="138">
        <f t="shared" si="6"/>
        <v>0</v>
      </c>
    </row>
    <row r="147" spans="5:11" ht="12.75">
      <c r="E147" s="132">
        <v>322192</v>
      </c>
      <c r="F147" s="132" t="s">
        <v>142</v>
      </c>
      <c r="G147" s="138">
        <v>5000</v>
      </c>
      <c r="H147" s="156">
        <v>0</v>
      </c>
      <c r="I147" s="139">
        <f t="shared" si="5"/>
        <v>5000</v>
      </c>
      <c r="J147" s="139">
        <v>0</v>
      </c>
      <c r="K147" s="138">
        <f t="shared" si="6"/>
        <v>0</v>
      </c>
    </row>
    <row r="148" spans="5:11" ht="12.75">
      <c r="E148" s="132">
        <v>322193</v>
      </c>
      <c r="F148" s="132" t="s">
        <v>141</v>
      </c>
      <c r="G148" s="138">
        <v>5000</v>
      </c>
      <c r="H148" s="156">
        <v>0</v>
      </c>
      <c r="I148" s="153">
        <f t="shared" si="5"/>
        <v>5000</v>
      </c>
      <c r="J148" s="139">
        <v>0</v>
      </c>
      <c r="K148" s="138">
        <f t="shared" si="6"/>
        <v>0</v>
      </c>
    </row>
    <row r="149" spans="1:4" ht="12.75">
      <c r="A149" s="170"/>
      <c r="B149" s="135"/>
      <c r="C149" s="135"/>
      <c r="D149" s="135"/>
    </row>
    <row r="151" spans="4:11" ht="12.75">
      <c r="D151" s="135"/>
      <c r="E151" s="132">
        <v>3222</v>
      </c>
      <c r="F151" s="132" t="s">
        <v>59</v>
      </c>
      <c r="G151" s="138">
        <f>G152</f>
        <v>205300</v>
      </c>
      <c r="H151" s="144">
        <f>H152</f>
        <v>0</v>
      </c>
      <c r="I151" s="138">
        <f>I152</f>
        <v>205300</v>
      </c>
      <c r="J151" s="139">
        <v>0</v>
      </c>
      <c r="K151" s="138">
        <f>J151*1.075</f>
        <v>0</v>
      </c>
    </row>
    <row r="152" spans="1:11" ht="12.75">
      <c r="A152" s="135"/>
      <c r="B152" s="135"/>
      <c r="C152" s="135"/>
      <c r="E152" s="132">
        <v>32224</v>
      </c>
      <c r="F152" s="132" t="s">
        <v>140</v>
      </c>
      <c r="G152" s="138">
        <v>205300</v>
      </c>
      <c r="H152" s="144">
        <v>0</v>
      </c>
      <c r="I152" s="139">
        <f>G152+H152</f>
        <v>205300</v>
      </c>
      <c r="J152" s="139">
        <v>0</v>
      </c>
      <c r="K152" s="138">
        <f>J152*1.075</f>
        <v>0</v>
      </c>
    </row>
    <row r="153" spans="5:11" ht="12.75">
      <c r="E153" s="135"/>
      <c r="F153" s="135"/>
      <c r="G153" s="139"/>
      <c r="H153" s="175"/>
      <c r="I153" s="139"/>
      <c r="J153" s="139"/>
      <c r="K153" s="139"/>
    </row>
    <row r="154" spans="7:11" ht="12.75">
      <c r="G154" s="138"/>
      <c r="H154" s="156"/>
      <c r="I154" s="139"/>
      <c r="J154" s="139"/>
      <c r="K154" s="138"/>
    </row>
    <row r="155" spans="5:11" ht="12.75">
      <c r="E155" s="132">
        <v>3223</v>
      </c>
      <c r="F155" s="132" t="s">
        <v>58</v>
      </c>
      <c r="G155" s="138">
        <f>G156+G157</f>
        <v>169556.07</v>
      </c>
      <c r="H155" s="156">
        <f>H156+H157</f>
        <v>0</v>
      </c>
      <c r="I155" s="138">
        <f>I156+I157</f>
        <v>169556.07</v>
      </c>
      <c r="J155" s="139">
        <v>0</v>
      </c>
      <c r="K155" s="139">
        <v>0</v>
      </c>
    </row>
    <row r="156" spans="4:11" ht="12.75">
      <c r="D156" s="135"/>
      <c r="E156" s="132">
        <v>32231</v>
      </c>
      <c r="F156" s="132" t="s">
        <v>139</v>
      </c>
      <c r="G156" s="138">
        <v>44030.8</v>
      </c>
      <c r="H156" s="156">
        <v>-4000</v>
      </c>
      <c r="I156" s="139">
        <f>G156+H156</f>
        <v>40030.8</v>
      </c>
      <c r="J156" s="139">
        <v>0</v>
      </c>
      <c r="K156" s="138">
        <f>J156*1.075</f>
        <v>0</v>
      </c>
    </row>
    <row r="157" spans="1:11" ht="12.75">
      <c r="A157" s="135"/>
      <c r="B157" s="135"/>
      <c r="C157" s="135"/>
      <c r="E157" s="132">
        <v>32233</v>
      </c>
      <c r="F157" s="132" t="s">
        <v>138</v>
      </c>
      <c r="G157" s="138">
        <v>125525.27</v>
      </c>
      <c r="H157" s="156">
        <v>4000</v>
      </c>
      <c r="I157" s="139">
        <f>G157+H157</f>
        <v>129525.27</v>
      </c>
      <c r="J157" s="139">
        <v>0</v>
      </c>
      <c r="K157" s="138">
        <f>J157*1.075</f>
        <v>0</v>
      </c>
    </row>
    <row r="159" ht="12.75">
      <c r="K159" s="210" t="s">
        <v>250</v>
      </c>
    </row>
    <row r="160" spans="1:11" ht="12.75">
      <c r="A160" s="151"/>
      <c r="B160" s="150"/>
      <c r="C160" s="150"/>
      <c r="D160" s="150"/>
      <c r="E160" s="149" t="s">
        <v>80</v>
      </c>
      <c r="F160" s="149" t="s">
        <v>79</v>
      </c>
      <c r="G160" s="148" t="s">
        <v>78</v>
      </c>
      <c r="H160" s="148" t="s">
        <v>77</v>
      </c>
      <c r="I160" s="148" t="s">
        <v>76</v>
      </c>
      <c r="J160" s="147" t="s">
        <v>75</v>
      </c>
      <c r="K160" s="147" t="s">
        <v>74</v>
      </c>
    </row>
    <row r="161" spans="5:11" ht="12.75">
      <c r="E161" s="132">
        <v>3224</v>
      </c>
      <c r="F161" s="132" t="s">
        <v>137</v>
      </c>
      <c r="G161" s="174">
        <f>G162+G163</f>
        <v>3000</v>
      </c>
      <c r="H161" s="146">
        <f>H162+H163</f>
        <v>1000</v>
      </c>
      <c r="I161" s="174">
        <f>I162+I163</f>
        <v>4000</v>
      </c>
      <c r="J161" s="139">
        <v>0</v>
      </c>
      <c r="K161" s="174">
        <v>0</v>
      </c>
    </row>
    <row r="162" spans="5:11" ht="12.75">
      <c r="E162" s="132">
        <v>32241</v>
      </c>
      <c r="F162" s="176" t="s">
        <v>136</v>
      </c>
      <c r="G162" s="174">
        <v>1500</v>
      </c>
      <c r="H162" s="146">
        <v>500</v>
      </c>
      <c r="I162" s="174">
        <f>G162+H162</f>
        <v>2000</v>
      </c>
      <c r="J162" s="139">
        <v>0</v>
      </c>
      <c r="K162" s="139">
        <f>J162*1.075</f>
        <v>0</v>
      </c>
    </row>
    <row r="163" spans="5:11" ht="12.75">
      <c r="E163" s="132">
        <v>32242</v>
      </c>
      <c r="F163" s="132" t="s">
        <v>135</v>
      </c>
      <c r="G163" s="174">
        <v>1500</v>
      </c>
      <c r="H163" s="146">
        <v>500</v>
      </c>
      <c r="I163" s="174">
        <f>G163+H163</f>
        <v>2000</v>
      </c>
      <c r="J163" s="139">
        <v>0</v>
      </c>
      <c r="K163" s="139">
        <f>J163*1.075</f>
        <v>0</v>
      </c>
    </row>
    <row r="164" spans="1:11" ht="12.75">
      <c r="A164" s="135"/>
      <c r="B164" s="135"/>
      <c r="C164" s="135"/>
      <c r="D164" s="135"/>
      <c r="E164" s="135"/>
      <c r="F164" s="135"/>
      <c r="G164" s="171"/>
      <c r="H164" s="175"/>
      <c r="I164" s="171"/>
      <c r="J164" s="171"/>
      <c r="K164" s="171"/>
    </row>
    <row r="165" spans="1:11" ht="12.75">
      <c r="A165" s="182"/>
      <c r="B165" s="182"/>
      <c r="C165" s="182"/>
      <c r="D165" s="182"/>
      <c r="E165" s="182">
        <v>3225</v>
      </c>
      <c r="F165" s="181" t="s">
        <v>134</v>
      </c>
      <c r="G165" s="179">
        <f>G166+G167+G168+G169</f>
        <v>22000</v>
      </c>
      <c r="H165" s="180">
        <f>H166+H167+H168+H169</f>
        <v>-1000</v>
      </c>
      <c r="I165" s="179">
        <f>I166+I167+I168+I169</f>
        <v>21000</v>
      </c>
      <c r="J165" s="179">
        <v>0</v>
      </c>
      <c r="K165" s="179">
        <v>0</v>
      </c>
    </row>
    <row r="166" spans="5:11" ht="12.75">
      <c r="E166" s="132">
        <v>322511</v>
      </c>
      <c r="F166" s="132" t="s">
        <v>133</v>
      </c>
      <c r="G166" s="138">
        <v>5200</v>
      </c>
      <c r="H166" s="144">
        <v>0</v>
      </c>
      <c r="I166" s="139">
        <f>G166+H166</f>
        <v>5200</v>
      </c>
      <c r="J166" s="139">
        <v>0</v>
      </c>
      <c r="K166" s="138">
        <f>J166*1.075</f>
        <v>0</v>
      </c>
    </row>
    <row r="167" spans="5:11" ht="12.75">
      <c r="E167" s="132">
        <v>322512</v>
      </c>
      <c r="F167" s="132" t="s">
        <v>132</v>
      </c>
      <c r="G167" s="138">
        <v>8000</v>
      </c>
      <c r="H167" s="144">
        <v>0</v>
      </c>
      <c r="I167" s="139">
        <f>G167+H167</f>
        <v>8000</v>
      </c>
      <c r="J167" s="139">
        <v>0</v>
      </c>
      <c r="K167" s="138">
        <f>J167*1.075</f>
        <v>0</v>
      </c>
    </row>
    <row r="168" spans="1:11" ht="12.75">
      <c r="A168" s="135"/>
      <c r="B168" s="135"/>
      <c r="C168" s="135"/>
      <c r="D168" s="135"/>
      <c r="E168" s="135">
        <v>322513</v>
      </c>
      <c r="F168" s="170" t="s">
        <v>131</v>
      </c>
      <c r="G168" s="139">
        <v>6000</v>
      </c>
      <c r="H168" s="143">
        <v>-1000</v>
      </c>
      <c r="I168" s="139">
        <f>G168+H168</f>
        <v>5000</v>
      </c>
      <c r="J168" s="139">
        <v>0</v>
      </c>
      <c r="K168" s="138">
        <f>J168*1.075</f>
        <v>0</v>
      </c>
    </row>
    <row r="169" spans="5:11" ht="12.75">
      <c r="E169" s="140">
        <v>322514</v>
      </c>
      <c r="F169" s="166" t="s">
        <v>130</v>
      </c>
      <c r="G169" s="153">
        <v>2800</v>
      </c>
      <c r="H169" s="152">
        <v>0</v>
      </c>
      <c r="I169" s="139">
        <f>G169+H169</f>
        <v>2800</v>
      </c>
      <c r="J169" s="139">
        <v>0</v>
      </c>
      <c r="K169" s="139">
        <v>0</v>
      </c>
    </row>
    <row r="171" spans="5:11" ht="12.75">
      <c r="E171" s="132">
        <v>3227</v>
      </c>
      <c r="F171" s="132" t="s">
        <v>129</v>
      </c>
      <c r="G171" s="174">
        <f>G172</f>
        <v>4000</v>
      </c>
      <c r="H171" s="144">
        <f>H172</f>
        <v>0</v>
      </c>
      <c r="I171" s="174">
        <f>I172</f>
        <v>4000</v>
      </c>
      <c r="J171" s="139">
        <v>0</v>
      </c>
      <c r="K171" s="139">
        <v>0</v>
      </c>
    </row>
    <row r="172" spans="1:11" ht="12.75">
      <c r="A172" s="135"/>
      <c r="B172" s="135"/>
      <c r="C172" s="135"/>
      <c r="D172" s="135"/>
      <c r="E172" s="132">
        <v>32271</v>
      </c>
      <c r="F172" s="132" t="s">
        <v>129</v>
      </c>
      <c r="G172" s="174">
        <v>4000</v>
      </c>
      <c r="H172" s="144">
        <v>0</v>
      </c>
      <c r="I172" s="139">
        <f>G172+H172</f>
        <v>4000</v>
      </c>
      <c r="J172" s="139">
        <v>0</v>
      </c>
      <c r="K172" s="139">
        <f>J172*1.075</f>
        <v>0</v>
      </c>
    </row>
    <row r="175" spans="5:11" ht="12.75">
      <c r="E175" s="142">
        <v>323</v>
      </c>
      <c r="F175" s="142" t="s">
        <v>128</v>
      </c>
      <c r="G175" s="141">
        <f>G176+G182+G187+G192+G201+G207+G214+G219</f>
        <v>177000</v>
      </c>
      <c r="H175" s="157">
        <f>H176+H182+H187+H192+H201+H207+H214+H219</f>
        <v>3500</v>
      </c>
      <c r="I175" s="141">
        <f>I176+I182+I187+I192+I201+I207+I214+I219</f>
        <v>180500</v>
      </c>
      <c r="J175" s="141">
        <f>J176+J182+J187+J192+J201+J207+J214+J219</f>
        <v>0</v>
      </c>
      <c r="K175" s="141">
        <f>K176+K182+K187+K192+K201+K207+K214+K219</f>
        <v>0</v>
      </c>
    </row>
    <row r="176" spans="5:11" ht="12.75">
      <c r="E176" s="132">
        <v>3231</v>
      </c>
      <c r="F176" s="132" t="s">
        <v>54</v>
      </c>
      <c r="G176" s="138">
        <f>G177+G178+G179</f>
        <v>29500</v>
      </c>
      <c r="H176" s="156">
        <f>H177+H178+H179</f>
        <v>0</v>
      </c>
      <c r="I176" s="138">
        <f>I177+I178+I179</f>
        <v>29500</v>
      </c>
      <c r="J176" s="139">
        <v>0</v>
      </c>
      <c r="K176" s="138">
        <f>J176*1.075</f>
        <v>0</v>
      </c>
    </row>
    <row r="177" spans="5:11" ht="12.75">
      <c r="E177" s="132">
        <v>32311</v>
      </c>
      <c r="F177" s="132" t="s">
        <v>127</v>
      </c>
      <c r="G177" s="138">
        <v>12000</v>
      </c>
      <c r="H177" s="156">
        <v>0</v>
      </c>
      <c r="I177" s="139">
        <f>G177+H177</f>
        <v>12000</v>
      </c>
      <c r="J177" s="139">
        <v>0</v>
      </c>
      <c r="K177" s="138">
        <f>J177*1.075</f>
        <v>0</v>
      </c>
    </row>
    <row r="178" spans="5:11" ht="12.75">
      <c r="E178" s="132">
        <v>32313</v>
      </c>
      <c r="F178" s="132" t="s">
        <v>126</v>
      </c>
      <c r="G178" s="138">
        <v>2500</v>
      </c>
      <c r="H178" s="156">
        <v>0</v>
      </c>
      <c r="I178" s="139">
        <f>G178+H178</f>
        <v>2500</v>
      </c>
      <c r="J178" s="139">
        <v>0</v>
      </c>
      <c r="K178" s="138">
        <f>J178*1.075</f>
        <v>0</v>
      </c>
    </row>
    <row r="179" spans="5:11" ht="12.75">
      <c r="E179" s="132">
        <v>32319</v>
      </c>
      <c r="F179" s="132" t="s">
        <v>125</v>
      </c>
      <c r="G179" s="174">
        <v>15000</v>
      </c>
      <c r="H179" s="156">
        <v>0</v>
      </c>
      <c r="I179" s="139">
        <f>G179+H179</f>
        <v>15000</v>
      </c>
      <c r="J179" s="139">
        <v>0</v>
      </c>
      <c r="K179" s="138">
        <f>J179*1.075</f>
        <v>0</v>
      </c>
    </row>
    <row r="180" spans="1:11" ht="12.75">
      <c r="A180" s="135"/>
      <c r="B180" s="135"/>
      <c r="C180" s="135"/>
      <c r="D180" s="135"/>
      <c r="E180" s="135"/>
      <c r="F180" s="135"/>
      <c r="G180" s="139"/>
      <c r="H180" s="139"/>
      <c r="I180" s="139"/>
      <c r="J180" s="139"/>
      <c r="K180" s="139"/>
    </row>
    <row r="182" spans="5:11" ht="12.75">
      <c r="E182" s="132">
        <v>3232</v>
      </c>
      <c r="F182" s="132" t="s">
        <v>53</v>
      </c>
      <c r="G182" s="177">
        <f>G183+G184</f>
        <v>30000</v>
      </c>
      <c r="H182" s="178">
        <v>0</v>
      </c>
      <c r="I182" s="177">
        <f>I183+I184</f>
        <v>30000</v>
      </c>
      <c r="J182" s="139">
        <v>0</v>
      </c>
      <c r="K182" s="138">
        <f>J182*1.075</f>
        <v>0</v>
      </c>
    </row>
    <row r="183" spans="5:11" ht="12.75">
      <c r="E183" s="132">
        <v>32321</v>
      </c>
      <c r="F183" s="132" t="s">
        <v>124</v>
      </c>
      <c r="G183" s="138">
        <v>19000</v>
      </c>
      <c r="H183" s="144">
        <v>0</v>
      </c>
      <c r="I183" s="139">
        <f>G183+H183</f>
        <v>19000</v>
      </c>
      <c r="J183" s="139">
        <v>0</v>
      </c>
      <c r="K183" s="138">
        <f>J183*1.075</f>
        <v>0</v>
      </c>
    </row>
    <row r="184" spans="5:11" ht="12.75">
      <c r="E184" s="132">
        <v>32322</v>
      </c>
      <c r="F184" s="176" t="s">
        <v>123</v>
      </c>
      <c r="G184" s="138">
        <v>11000</v>
      </c>
      <c r="H184" s="144">
        <v>0</v>
      </c>
      <c r="I184" s="139">
        <f>G184+H184</f>
        <v>11000</v>
      </c>
      <c r="J184" s="139">
        <v>0</v>
      </c>
      <c r="K184" s="138">
        <f>J184*1.075</f>
        <v>0</v>
      </c>
    </row>
    <row r="185" spans="1:11" ht="12.75">
      <c r="A185" s="135"/>
      <c r="B185" s="135"/>
      <c r="C185" s="135"/>
      <c r="D185" s="135"/>
      <c r="E185" s="135"/>
      <c r="F185" s="135"/>
      <c r="G185" s="139"/>
      <c r="H185" s="143"/>
      <c r="I185" s="139"/>
      <c r="J185" s="139"/>
      <c r="K185" s="139"/>
    </row>
    <row r="187" spans="5:11" ht="12.75">
      <c r="E187" s="132">
        <v>3233</v>
      </c>
      <c r="F187" s="132" t="s">
        <v>52</v>
      </c>
      <c r="G187" s="138">
        <f>G188+G189</f>
        <v>0</v>
      </c>
      <c r="H187" s="138">
        <f>H188+H189</f>
        <v>2000</v>
      </c>
      <c r="I187" s="138">
        <f>I188+I189</f>
        <v>2000</v>
      </c>
      <c r="J187" s="139">
        <v>0</v>
      </c>
      <c r="K187" s="138">
        <v>0</v>
      </c>
    </row>
    <row r="188" spans="5:11" ht="12.75">
      <c r="E188" s="132">
        <v>323391</v>
      </c>
      <c r="F188" s="132" t="s">
        <v>122</v>
      </c>
      <c r="G188" s="138">
        <v>0</v>
      </c>
      <c r="H188" s="156">
        <v>2000</v>
      </c>
      <c r="I188" s="139">
        <f>G188+H188</f>
        <v>2000</v>
      </c>
      <c r="J188" s="139">
        <v>0</v>
      </c>
      <c r="K188" s="138">
        <f>J188*1.075</f>
        <v>0</v>
      </c>
    </row>
    <row r="189" spans="5:11" ht="12.75">
      <c r="E189" s="132">
        <v>323392</v>
      </c>
      <c r="F189" s="132" t="s">
        <v>121</v>
      </c>
      <c r="G189" s="138">
        <v>0</v>
      </c>
      <c r="H189" s="144">
        <v>0</v>
      </c>
      <c r="I189" s="139">
        <f>G189+H189</f>
        <v>0</v>
      </c>
      <c r="J189" s="139">
        <v>0</v>
      </c>
      <c r="K189" s="138">
        <f>J189*1.075</f>
        <v>0</v>
      </c>
    </row>
    <row r="190" spans="1:11" ht="12.75">
      <c r="A190" s="135"/>
      <c r="B190" s="135"/>
      <c r="C190" s="135"/>
      <c r="D190" s="135"/>
      <c r="E190" s="135"/>
      <c r="F190" s="135"/>
      <c r="G190" s="139"/>
      <c r="H190" s="175"/>
      <c r="I190" s="139"/>
      <c r="J190" s="139"/>
      <c r="K190" s="139"/>
    </row>
    <row r="191" spans="7:11" ht="12.75">
      <c r="G191" s="138"/>
      <c r="H191" s="138"/>
      <c r="I191" s="139"/>
      <c r="J191" s="139"/>
      <c r="K191" s="138"/>
    </row>
    <row r="192" spans="5:11" ht="12.75">
      <c r="E192" s="132">
        <v>3234</v>
      </c>
      <c r="F192" s="132" t="s">
        <v>51</v>
      </c>
      <c r="G192" s="138">
        <f>G193+G194+G195+G196</f>
        <v>42500</v>
      </c>
      <c r="H192" s="144">
        <f>H193+H194+H195+H196+H197</f>
        <v>0</v>
      </c>
      <c r="I192" s="138">
        <f>I193+I194+I195+I196+I197</f>
        <v>42500</v>
      </c>
      <c r="J192" s="139">
        <v>0</v>
      </c>
      <c r="K192" s="138">
        <v>0</v>
      </c>
    </row>
    <row r="193" spans="1:11" s="135" customFormat="1" ht="12.75">
      <c r="A193" s="132"/>
      <c r="B193" s="132"/>
      <c r="C193" s="132"/>
      <c r="D193" s="132"/>
      <c r="E193" s="132">
        <v>32341</v>
      </c>
      <c r="F193" s="132" t="s">
        <v>120</v>
      </c>
      <c r="G193" s="138">
        <v>25000</v>
      </c>
      <c r="H193" s="138">
        <v>0</v>
      </c>
      <c r="I193" s="139">
        <f>G193+H193</f>
        <v>25000</v>
      </c>
      <c r="J193" s="139">
        <v>0</v>
      </c>
      <c r="K193" s="138">
        <f>J193*1.075</f>
        <v>0</v>
      </c>
    </row>
    <row r="194" spans="5:11" ht="12.75">
      <c r="E194" s="132">
        <v>32342</v>
      </c>
      <c r="F194" s="132" t="s">
        <v>119</v>
      </c>
      <c r="G194" s="138">
        <v>10000</v>
      </c>
      <c r="H194" s="144">
        <v>0</v>
      </c>
      <c r="I194" s="139">
        <f>G194+H194</f>
        <v>10000</v>
      </c>
      <c r="J194" s="139">
        <v>0</v>
      </c>
      <c r="K194" s="138">
        <f>J194*1.075</f>
        <v>0</v>
      </c>
    </row>
    <row r="195" spans="5:11" ht="12.75">
      <c r="E195" s="132">
        <v>32343</v>
      </c>
      <c r="F195" s="132" t="s">
        <v>118</v>
      </c>
      <c r="G195" s="138">
        <v>5500</v>
      </c>
      <c r="H195" s="144">
        <v>0</v>
      </c>
      <c r="I195" s="139">
        <f>G195+H195</f>
        <v>5500</v>
      </c>
      <c r="J195" s="139">
        <v>0</v>
      </c>
      <c r="K195" s="138">
        <f>J195*1.075</f>
        <v>0</v>
      </c>
    </row>
    <row r="196" spans="5:11" ht="12.75">
      <c r="E196" s="132">
        <v>32344</v>
      </c>
      <c r="F196" s="132" t="s">
        <v>117</v>
      </c>
      <c r="G196" s="138">
        <v>2000</v>
      </c>
      <c r="H196" s="144">
        <v>0</v>
      </c>
      <c r="I196" s="139">
        <f>G196+H196</f>
        <v>2000</v>
      </c>
      <c r="J196" s="139">
        <v>0</v>
      </c>
      <c r="K196" s="138">
        <f>J196*1.075</f>
        <v>0</v>
      </c>
    </row>
    <row r="197" spans="7:11" ht="12.75">
      <c r="G197" s="138"/>
      <c r="H197" s="138"/>
      <c r="I197" s="153"/>
      <c r="J197" s="139"/>
      <c r="K197" s="138">
        <f>J197*1.075</f>
        <v>0</v>
      </c>
    </row>
    <row r="199" ht="12.75">
      <c r="K199" s="210" t="s">
        <v>251</v>
      </c>
    </row>
    <row r="200" spans="1:11" ht="12.75">
      <c r="A200" s="151"/>
      <c r="B200" s="150"/>
      <c r="C200" s="150"/>
      <c r="D200" s="150"/>
      <c r="E200" s="149" t="s">
        <v>80</v>
      </c>
      <c r="F200" s="149">
        <v>1</v>
      </c>
      <c r="G200" s="148" t="s">
        <v>78</v>
      </c>
      <c r="H200" s="148" t="s">
        <v>77</v>
      </c>
      <c r="I200" s="168" t="s">
        <v>76</v>
      </c>
      <c r="J200" s="167" t="s">
        <v>75</v>
      </c>
      <c r="K200" s="147" t="s">
        <v>74</v>
      </c>
    </row>
    <row r="201" spans="5:11" ht="12.75">
      <c r="E201" s="132">
        <v>3236</v>
      </c>
      <c r="F201" s="132" t="s">
        <v>50</v>
      </c>
      <c r="G201" s="138">
        <f>G202+G203</f>
        <v>16000</v>
      </c>
      <c r="H201" s="138">
        <f>H202+H203</f>
        <v>0</v>
      </c>
      <c r="I201" s="138">
        <f>I202+I203</f>
        <v>16000</v>
      </c>
      <c r="J201" s="139"/>
      <c r="K201" s="138"/>
    </row>
    <row r="202" spans="5:11" ht="12.75">
      <c r="E202" s="132">
        <v>32361</v>
      </c>
      <c r="F202" s="132" t="s">
        <v>116</v>
      </c>
      <c r="G202" s="138">
        <v>7000</v>
      </c>
      <c r="H202" s="144">
        <v>0</v>
      </c>
      <c r="I202" s="139">
        <f>G202+H202</f>
        <v>7000</v>
      </c>
      <c r="J202" s="139">
        <v>0</v>
      </c>
      <c r="K202" s="138">
        <f>J202*1.075</f>
        <v>0</v>
      </c>
    </row>
    <row r="203" spans="5:11" ht="12.75">
      <c r="E203" s="132">
        <v>32363</v>
      </c>
      <c r="F203" s="132" t="s">
        <v>115</v>
      </c>
      <c r="G203" s="138">
        <v>9000</v>
      </c>
      <c r="H203" s="144">
        <v>0</v>
      </c>
      <c r="I203" s="139">
        <f>G203+H203</f>
        <v>9000</v>
      </c>
      <c r="J203" s="139">
        <v>0</v>
      </c>
      <c r="K203" s="138">
        <f>J203*1.075</f>
        <v>0</v>
      </c>
    </row>
    <row r="204" spans="1:11" ht="12.75">
      <c r="A204" s="135"/>
      <c r="B204" s="135"/>
      <c r="C204" s="135"/>
      <c r="D204" s="135"/>
      <c r="E204" s="135"/>
      <c r="F204" s="135"/>
      <c r="G204" s="139"/>
      <c r="H204" s="143"/>
      <c r="I204" s="139"/>
      <c r="J204" s="139"/>
      <c r="K204" s="139"/>
    </row>
    <row r="207" spans="5:11" ht="12.75">
      <c r="E207" s="132">
        <v>3237</v>
      </c>
      <c r="F207" s="132" t="s">
        <v>114</v>
      </c>
      <c r="G207" s="138">
        <f>G208+G209+G210+G211</f>
        <v>28000</v>
      </c>
      <c r="H207" s="138">
        <f>H208+H209+H210+H211</f>
        <v>1500</v>
      </c>
      <c r="I207" s="138">
        <f>I208+I209+I210+I211</f>
        <v>29500</v>
      </c>
      <c r="J207" s="139">
        <v>0</v>
      </c>
      <c r="K207" s="138">
        <v>0</v>
      </c>
    </row>
    <row r="208" spans="5:11" ht="12.75">
      <c r="E208" s="132">
        <v>32371</v>
      </c>
      <c r="F208" s="132" t="s">
        <v>113</v>
      </c>
      <c r="G208" s="174">
        <v>1500</v>
      </c>
      <c r="H208" s="174">
        <v>0</v>
      </c>
      <c r="I208" s="139">
        <f>G208+H208</f>
        <v>1500</v>
      </c>
      <c r="J208" s="139">
        <v>0</v>
      </c>
      <c r="K208" s="138">
        <f>J208*1.075</f>
        <v>0</v>
      </c>
    </row>
    <row r="209" spans="5:11" ht="12.75">
      <c r="E209" s="132">
        <v>32372</v>
      </c>
      <c r="F209" s="132" t="s">
        <v>112</v>
      </c>
      <c r="G209" s="174">
        <v>5500</v>
      </c>
      <c r="H209" s="174">
        <v>2000</v>
      </c>
      <c r="I209" s="139">
        <f>G209+H209</f>
        <v>7500</v>
      </c>
      <c r="J209" s="139">
        <v>0</v>
      </c>
      <c r="K209" s="138">
        <f>J209*1.075</f>
        <v>0</v>
      </c>
    </row>
    <row r="210" spans="5:11" ht="12.75">
      <c r="E210" s="132">
        <v>32373</v>
      </c>
      <c r="F210" s="132" t="s">
        <v>111</v>
      </c>
      <c r="G210" s="174">
        <v>3000</v>
      </c>
      <c r="H210" s="146">
        <v>-500</v>
      </c>
      <c r="I210" s="139">
        <f>G210+H210</f>
        <v>2500</v>
      </c>
      <c r="J210" s="139">
        <v>0</v>
      </c>
      <c r="K210" s="138">
        <f>J210*1.075</f>
        <v>0</v>
      </c>
    </row>
    <row r="211" spans="5:11" ht="12.75">
      <c r="E211" s="132">
        <v>323791</v>
      </c>
      <c r="F211" s="132" t="s">
        <v>110</v>
      </c>
      <c r="G211" s="138">
        <v>18000</v>
      </c>
      <c r="H211" s="138">
        <v>0</v>
      </c>
      <c r="I211" s="139">
        <f>G211+H211</f>
        <v>18000</v>
      </c>
      <c r="J211" s="139">
        <v>0</v>
      </c>
      <c r="K211" s="138">
        <f>J211*1.075</f>
        <v>0</v>
      </c>
    </row>
    <row r="212" spans="1:11" ht="12.75">
      <c r="A212" s="135"/>
      <c r="B212" s="135"/>
      <c r="C212" s="135"/>
      <c r="D212" s="135"/>
      <c r="E212" s="135"/>
      <c r="F212" s="135"/>
      <c r="G212" s="139"/>
      <c r="H212" s="139"/>
      <c r="I212" s="139"/>
      <c r="J212" s="139"/>
      <c r="K212" s="139"/>
    </row>
    <row r="214" spans="5:11" ht="12.75">
      <c r="E214" s="140">
        <v>3238</v>
      </c>
      <c r="F214" s="132" t="s">
        <v>48</v>
      </c>
      <c r="G214" s="138">
        <f>G215+G216</f>
        <v>16000</v>
      </c>
      <c r="H214" s="138">
        <f>H215+H216</f>
        <v>0</v>
      </c>
      <c r="I214" s="138">
        <f>I215+I216</f>
        <v>16000</v>
      </c>
      <c r="J214" s="138">
        <f>J215+J216</f>
        <v>0</v>
      </c>
      <c r="K214" s="138">
        <f>K215+K216</f>
        <v>0</v>
      </c>
    </row>
    <row r="215" spans="5:11" ht="12.75">
      <c r="E215" s="132">
        <v>32381</v>
      </c>
      <c r="F215" s="132" t="s">
        <v>109</v>
      </c>
      <c r="G215" s="138">
        <v>0</v>
      </c>
      <c r="H215" s="138">
        <v>0</v>
      </c>
      <c r="I215" s="139">
        <v>0</v>
      </c>
      <c r="J215" s="139">
        <v>0</v>
      </c>
      <c r="K215" s="138">
        <v>0</v>
      </c>
    </row>
    <row r="216" spans="5:11" ht="12.75">
      <c r="E216" s="132">
        <v>32389</v>
      </c>
      <c r="F216" s="132" t="s">
        <v>108</v>
      </c>
      <c r="G216" s="138">
        <v>16000</v>
      </c>
      <c r="H216" s="138">
        <v>0</v>
      </c>
      <c r="I216" s="139">
        <f>G216+H216</f>
        <v>16000</v>
      </c>
      <c r="J216" s="139">
        <v>0</v>
      </c>
      <c r="K216" s="138">
        <f>J216*1.075</f>
        <v>0</v>
      </c>
    </row>
    <row r="217" spans="5:11" ht="12.75">
      <c r="E217" s="135"/>
      <c r="F217" s="135"/>
      <c r="G217" s="139"/>
      <c r="H217" s="139"/>
      <c r="I217" s="139"/>
      <c r="J217" s="139"/>
      <c r="K217" s="139"/>
    </row>
    <row r="218" spans="1:11" ht="12.75">
      <c r="A218" s="135"/>
      <c r="B218" s="135"/>
      <c r="C218" s="135"/>
      <c r="D218" s="135"/>
      <c r="G218" s="138"/>
      <c r="H218" s="138"/>
      <c r="I218" s="139"/>
      <c r="J218" s="139"/>
      <c r="K218" s="139"/>
    </row>
    <row r="219" spans="5:11" ht="12.75">
      <c r="E219" s="132">
        <v>3239</v>
      </c>
      <c r="F219" s="132" t="s">
        <v>47</v>
      </c>
      <c r="G219" s="139">
        <f>G220+G221+G222</f>
        <v>15000</v>
      </c>
      <c r="H219" s="139">
        <f>H220+H221+H222</f>
        <v>0</v>
      </c>
      <c r="I219" s="139">
        <f>I220+I221+I222</f>
        <v>15000</v>
      </c>
      <c r="J219" s="139">
        <f>J220+J221+J222</f>
        <v>0</v>
      </c>
      <c r="K219" s="139">
        <f>K220+K221+K222</f>
        <v>0</v>
      </c>
    </row>
    <row r="220" spans="1:11" ht="12.75">
      <c r="A220" s="135"/>
      <c r="E220" s="132">
        <v>32391</v>
      </c>
      <c r="F220" s="132" t="s">
        <v>107</v>
      </c>
      <c r="G220" s="138">
        <v>12000</v>
      </c>
      <c r="H220" s="144">
        <v>0</v>
      </c>
      <c r="I220" s="139">
        <f>G220+H220</f>
        <v>12000</v>
      </c>
      <c r="J220" s="139">
        <v>0</v>
      </c>
      <c r="K220" s="139">
        <f>J220*1.075</f>
        <v>0</v>
      </c>
    </row>
    <row r="221" spans="5:11" ht="12.75">
      <c r="E221" s="132">
        <v>32395</v>
      </c>
      <c r="F221" s="132" t="s">
        <v>106</v>
      </c>
      <c r="G221" s="146">
        <v>0</v>
      </c>
      <c r="H221" s="144">
        <v>0</v>
      </c>
      <c r="I221" s="139">
        <f>G221+H221</f>
        <v>0</v>
      </c>
      <c r="J221" s="139">
        <f>I221*1.075</f>
        <v>0</v>
      </c>
      <c r="K221" s="139">
        <f>J221*1.075</f>
        <v>0</v>
      </c>
    </row>
    <row r="222" spans="5:11" ht="12.75">
      <c r="E222" s="132">
        <v>32399</v>
      </c>
      <c r="F222" s="172" t="s">
        <v>105</v>
      </c>
      <c r="G222" s="146">
        <v>3000</v>
      </c>
      <c r="H222" s="144">
        <v>0</v>
      </c>
      <c r="I222" s="139">
        <f>G222+H222</f>
        <v>3000</v>
      </c>
      <c r="J222" s="139">
        <v>0</v>
      </c>
      <c r="K222" s="139">
        <f>J222*1.075</f>
        <v>0</v>
      </c>
    </row>
    <row r="223" spans="5:11" ht="12.75">
      <c r="E223" s="135"/>
      <c r="F223" s="135"/>
      <c r="G223" s="145"/>
      <c r="H223" s="145"/>
      <c r="I223" s="145"/>
      <c r="J223" s="145"/>
      <c r="K223" s="145"/>
    </row>
    <row r="224" spans="1:10" ht="12.75">
      <c r="A224" s="135"/>
      <c r="B224" s="135"/>
      <c r="C224" s="135"/>
      <c r="D224" s="135"/>
      <c r="J224" s="139"/>
    </row>
    <row r="225" spans="5:11" ht="12.75">
      <c r="E225" s="142">
        <v>324</v>
      </c>
      <c r="F225" s="142" t="s">
        <v>104</v>
      </c>
      <c r="G225" s="173">
        <f>G226</f>
        <v>15000</v>
      </c>
      <c r="H225" s="173">
        <f>H226</f>
        <v>0</v>
      </c>
      <c r="I225" s="173">
        <f>I226</f>
        <v>15000</v>
      </c>
      <c r="J225" s="173">
        <f>J229</f>
        <v>0</v>
      </c>
      <c r="K225" s="173">
        <f>K229</f>
        <v>0</v>
      </c>
    </row>
    <row r="226" spans="5:11" ht="12.75">
      <c r="E226" s="132">
        <v>3241</v>
      </c>
      <c r="F226" s="172" t="s">
        <v>103</v>
      </c>
      <c r="G226" s="146">
        <f>G228</f>
        <v>15000</v>
      </c>
      <c r="H226" s="146">
        <f>H228</f>
        <v>0</v>
      </c>
      <c r="I226" s="146">
        <f>I228</f>
        <v>15000</v>
      </c>
      <c r="J226" s="146">
        <f>J228</f>
        <v>0</v>
      </c>
      <c r="K226" s="146">
        <f>K228</f>
        <v>0</v>
      </c>
    </row>
    <row r="227" spans="5:11" ht="12.75">
      <c r="E227" s="132">
        <v>32412</v>
      </c>
      <c r="F227" s="172" t="s">
        <v>102</v>
      </c>
      <c r="G227" s="146">
        <v>15000</v>
      </c>
      <c r="H227" s="146">
        <v>0</v>
      </c>
      <c r="I227" s="146">
        <f>I228</f>
        <v>15000</v>
      </c>
      <c r="J227" s="139">
        <v>0</v>
      </c>
      <c r="K227" s="139">
        <f>J227*1.075</f>
        <v>0</v>
      </c>
    </row>
    <row r="228" spans="5:11" ht="12.75">
      <c r="E228" s="132">
        <v>3241210</v>
      </c>
      <c r="F228" s="172" t="s">
        <v>101</v>
      </c>
      <c r="G228" s="146">
        <v>15000</v>
      </c>
      <c r="H228" s="146">
        <v>0</v>
      </c>
      <c r="I228" s="146">
        <f>G228+H228</f>
        <v>15000</v>
      </c>
      <c r="J228" s="139">
        <v>0</v>
      </c>
      <c r="K228" s="139">
        <f>J228*1.075</f>
        <v>0</v>
      </c>
    </row>
    <row r="229" spans="5:11" ht="12.75">
      <c r="E229" s="135"/>
      <c r="F229" s="135"/>
      <c r="G229" s="171"/>
      <c r="H229" s="171"/>
      <c r="I229" s="171"/>
      <c r="J229" s="139"/>
      <c r="K229" s="139"/>
    </row>
    <row r="230" spans="1:4" ht="12.75">
      <c r="A230" s="170"/>
      <c r="B230" s="135"/>
      <c r="C230" s="135"/>
      <c r="D230" s="135"/>
    </row>
    <row r="231" spans="5:11" ht="12.75">
      <c r="E231" s="142">
        <v>329</v>
      </c>
      <c r="F231" s="142" t="s">
        <v>36</v>
      </c>
      <c r="G231" s="141">
        <f>G232+G243+G247++G235+G251</f>
        <v>66809.39</v>
      </c>
      <c r="H231" s="165">
        <f>H232+H243+H247++H235+H251</f>
        <v>-5660.000000000001</v>
      </c>
      <c r="I231" s="141">
        <f>I232+I243+I247++I235+I251</f>
        <v>61149.39</v>
      </c>
      <c r="J231" s="154">
        <v>0</v>
      </c>
      <c r="K231" s="141">
        <f>J231*1.075</f>
        <v>0</v>
      </c>
    </row>
    <row r="232" spans="5:11" ht="12.75">
      <c r="E232" s="132">
        <v>3291</v>
      </c>
      <c r="F232" s="132" t="s">
        <v>100</v>
      </c>
      <c r="G232" s="138">
        <f>G233</f>
        <v>20000</v>
      </c>
      <c r="H232" s="144">
        <f>H233</f>
        <v>0</v>
      </c>
      <c r="I232" s="138">
        <f>I233</f>
        <v>20000</v>
      </c>
      <c r="J232" s="139"/>
      <c r="K232" s="138"/>
    </row>
    <row r="233" spans="5:11" ht="12.75">
      <c r="E233" s="132">
        <v>32911</v>
      </c>
      <c r="F233" s="132" t="s">
        <v>99</v>
      </c>
      <c r="G233" s="138">
        <v>20000</v>
      </c>
      <c r="H233" s="144">
        <v>0</v>
      </c>
      <c r="I233" s="139">
        <f>G233+H233</f>
        <v>20000</v>
      </c>
      <c r="J233" s="139">
        <v>0</v>
      </c>
      <c r="K233" s="138">
        <f>J233*1.075</f>
        <v>0</v>
      </c>
    </row>
    <row r="234" ht="12.75">
      <c r="I234" s="139"/>
    </row>
    <row r="235" spans="1:11" ht="12.75">
      <c r="A235" s="135"/>
      <c r="B235" s="135"/>
      <c r="C235" s="135"/>
      <c r="D235" s="135"/>
      <c r="E235" s="135">
        <v>3295</v>
      </c>
      <c r="F235" s="170" t="s">
        <v>38</v>
      </c>
      <c r="G235" s="139">
        <f>G237</f>
        <v>12000</v>
      </c>
      <c r="H235" s="139">
        <f>H237</f>
        <v>0</v>
      </c>
      <c r="I235" s="139">
        <f>I237</f>
        <v>12000</v>
      </c>
      <c r="J235" s="139">
        <v>0</v>
      </c>
      <c r="K235" s="139">
        <v>0</v>
      </c>
    </row>
    <row r="236" spans="5:9" ht="12.75">
      <c r="E236" s="140">
        <v>32955</v>
      </c>
      <c r="F236" s="166" t="s">
        <v>98</v>
      </c>
      <c r="G236" s="146"/>
      <c r="H236" s="146"/>
      <c r="I236" s="145"/>
    </row>
    <row r="237" spans="6:11" ht="12.75">
      <c r="F237" s="166" t="s">
        <v>97</v>
      </c>
      <c r="G237" s="146">
        <v>12000</v>
      </c>
      <c r="H237" s="146">
        <v>0</v>
      </c>
      <c r="I237" s="145">
        <f>G237+H237</f>
        <v>12000</v>
      </c>
      <c r="J237" s="132">
        <v>0</v>
      </c>
      <c r="K237" s="169">
        <v>0</v>
      </c>
    </row>
    <row r="239" ht="12.75">
      <c r="K239" s="210" t="s">
        <v>252</v>
      </c>
    </row>
    <row r="242" spans="1:11" ht="12.75">
      <c r="A242" s="151"/>
      <c r="B242" s="150"/>
      <c r="C242" s="150"/>
      <c r="D242" s="150"/>
      <c r="E242" s="149" t="s">
        <v>80</v>
      </c>
      <c r="F242" s="149">
        <v>1</v>
      </c>
      <c r="G242" s="148" t="s">
        <v>78</v>
      </c>
      <c r="H242" s="148" t="s">
        <v>77</v>
      </c>
      <c r="I242" s="168" t="s">
        <v>76</v>
      </c>
      <c r="J242" s="167" t="s">
        <v>75</v>
      </c>
      <c r="K242" s="147" t="s">
        <v>74</v>
      </c>
    </row>
    <row r="243" spans="5:11" ht="12.75">
      <c r="E243" s="132">
        <v>3292</v>
      </c>
      <c r="F243" s="132" t="s">
        <v>44</v>
      </c>
      <c r="G243" s="138">
        <f>G244</f>
        <v>22000</v>
      </c>
      <c r="H243" s="144">
        <f>H244</f>
        <v>-12850.61</v>
      </c>
      <c r="I243" s="138">
        <f>I244</f>
        <v>9149.39</v>
      </c>
      <c r="J243" s="138">
        <f>J245</f>
        <v>0</v>
      </c>
      <c r="K243" s="138">
        <f>K245</f>
        <v>0</v>
      </c>
    </row>
    <row r="244" spans="5:11" ht="12.75">
      <c r="E244" s="132">
        <v>32922</v>
      </c>
      <c r="F244" s="132" t="s">
        <v>96</v>
      </c>
      <c r="G244" s="138">
        <v>22000</v>
      </c>
      <c r="H244" s="144">
        <v>-12850.61</v>
      </c>
      <c r="I244" s="139">
        <f>G244+H244</f>
        <v>9149.39</v>
      </c>
      <c r="J244" s="139">
        <v>0</v>
      </c>
      <c r="K244" s="138">
        <f>J244*1.075</f>
        <v>0</v>
      </c>
    </row>
    <row r="245" spans="1:11" ht="12.75">
      <c r="A245" s="135"/>
      <c r="B245" s="135"/>
      <c r="C245" s="135"/>
      <c r="D245" s="135"/>
      <c r="E245" s="135"/>
      <c r="F245" s="135"/>
      <c r="G245" s="139"/>
      <c r="H245" s="139"/>
      <c r="I245" s="139"/>
      <c r="J245" s="139"/>
      <c r="K245" s="139"/>
    </row>
    <row r="246" spans="7:11" ht="12.75">
      <c r="G246" s="138"/>
      <c r="H246" s="138"/>
      <c r="I246" s="139"/>
      <c r="J246" s="139"/>
      <c r="K246" s="138"/>
    </row>
    <row r="247" spans="5:11" ht="12.75">
      <c r="E247" s="132">
        <v>3293</v>
      </c>
      <c r="F247" s="132" t="s">
        <v>37</v>
      </c>
      <c r="G247" s="138">
        <f>G249</f>
        <v>2809.39</v>
      </c>
      <c r="H247" s="144">
        <f>H249</f>
        <v>7190.61</v>
      </c>
      <c r="I247" s="138">
        <f>I249</f>
        <v>10000</v>
      </c>
      <c r="J247" s="138">
        <f>J249</f>
        <v>0</v>
      </c>
      <c r="K247" s="138">
        <f>K249</f>
        <v>0</v>
      </c>
    </row>
    <row r="248" spans="5:11" ht="12.75">
      <c r="E248" s="132">
        <v>329310</v>
      </c>
      <c r="F248" s="132" t="s">
        <v>95</v>
      </c>
      <c r="G248" s="138"/>
      <c r="H248" s="144"/>
      <c r="I248" s="138"/>
      <c r="J248" s="139"/>
      <c r="K248" s="138"/>
    </row>
    <row r="249" spans="6:11" ht="12.75">
      <c r="F249" s="132" t="s">
        <v>94</v>
      </c>
      <c r="G249" s="138">
        <v>2809.39</v>
      </c>
      <c r="H249" s="144">
        <v>7190.61</v>
      </c>
      <c r="I249" s="139">
        <f>G249+H249</f>
        <v>10000</v>
      </c>
      <c r="J249" s="139">
        <v>0</v>
      </c>
      <c r="K249" s="138">
        <f>J249*1.075</f>
        <v>0</v>
      </c>
    </row>
    <row r="250" spans="1:11" ht="12.75">
      <c r="A250" s="135"/>
      <c r="B250" s="135"/>
      <c r="C250" s="135"/>
      <c r="D250" s="135"/>
      <c r="E250" s="135"/>
      <c r="F250" s="135"/>
      <c r="G250" s="139"/>
      <c r="H250" s="139"/>
      <c r="I250" s="139"/>
      <c r="J250" s="139"/>
      <c r="K250" s="139"/>
    </row>
    <row r="251" spans="5:11" ht="12.75">
      <c r="E251" s="132">
        <v>3299</v>
      </c>
      <c r="F251" s="166" t="s">
        <v>36</v>
      </c>
      <c r="G251" s="138">
        <f>G252+G253</f>
        <v>10000</v>
      </c>
      <c r="H251" s="144">
        <f>H252+H253</f>
        <v>0</v>
      </c>
      <c r="I251" s="138">
        <f>I252+I253</f>
        <v>10000</v>
      </c>
      <c r="J251" s="138">
        <f>J252+J253</f>
        <v>0</v>
      </c>
      <c r="K251" s="138">
        <f>K252+K253</f>
        <v>0</v>
      </c>
    </row>
    <row r="252" spans="5:11" ht="12.75">
      <c r="E252" s="132">
        <v>329990</v>
      </c>
      <c r="F252" s="132" t="s">
        <v>36</v>
      </c>
      <c r="G252" s="138">
        <v>10000</v>
      </c>
      <c r="H252" s="144">
        <v>0</v>
      </c>
      <c r="I252" s="139">
        <f>G252+H252</f>
        <v>10000</v>
      </c>
      <c r="J252" s="139">
        <v>0</v>
      </c>
      <c r="K252" s="138">
        <f>J252*1.075</f>
        <v>0</v>
      </c>
    </row>
    <row r="253" spans="5:11" ht="12.75">
      <c r="E253" s="132">
        <v>329991</v>
      </c>
      <c r="F253" s="132" t="s">
        <v>93</v>
      </c>
      <c r="G253" s="138">
        <v>0</v>
      </c>
      <c r="H253" s="144">
        <v>0</v>
      </c>
      <c r="I253" s="139">
        <f>G253+H253</f>
        <v>0</v>
      </c>
      <c r="J253" s="139">
        <f>I253*1.075</f>
        <v>0</v>
      </c>
      <c r="K253" s="138">
        <f>J253*1.075</f>
        <v>0</v>
      </c>
    </row>
    <row r="254" spans="1:11" ht="12.75">
      <c r="A254" s="135"/>
      <c r="B254" s="135"/>
      <c r="C254" s="135"/>
      <c r="D254" s="135"/>
      <c r="E254" s="135"/>
      <c r="F254" s="135"/>
      <c r="G254" s="139"/>
      <c r="H254" s="139"/>
      <c r="I254" s="139"/>
      <c r="J254" s="139"/>
      <c r="K254" s="139"/>
    </row>
    <row r="255" spans="7:11" ht="12.75">
      <c r="G255" s="138"/>
      <c r="H255" s="138"/>
      <c r="I255" s="138"/>
      <c r="J255" s="139"/>
      <c r="K255" s="138"/>
    </row>
    <row r="256" spans="5:11" ht="12.75">
      <c r="E256" s="142">
        <v>34</v>
      </c>
      <c r="F256" s="142" t="s">
        <v>92</v>
      </c>
      <c r="G256" s="141">
        <f>G258</f>
        <v>7000</v>
      </c>
      <c r="H256" s="165">
        <v>0</v>
      </c>
      <c r="I256" s="141">
        <f>I258</f>
        <v>7000</v>
      </c>
      <c r="J256" s="141">
        <v>7000</v>
      </c>
      <c r="K256" s="141">
        <v>7000</v>
      </c>
    </row>
    <row r="258" spans="5:11" ht="12.75">
      <c r="E258" s="142">
        <v>343</v>
      </c>
      <c r="F258" s="142" t="s">
        <v>91</v>
      </c>
      <c r="G258" s="141">
        <f>G259</f>
        <v>7000</v>
      </c>
      <c r="H258" s="141">
        <f>H259</f>
        <v>0</v>
      </c>
      <c r="I258" s="141">
        <f>I259</f>
        <v>7000</v>
      </c>
      <c r="J258" s="141">
        <f>J259</f>
        <v>0</v>
      </c>
      <c r="K258" s="141">
        <f>K259</f>
        <v>0</v>
      </c>
    </row>
    <row r="259" spans="5:11" ht="12.75">
      <c r="E259" s="132">
        <v>3431</v>
      </c>
      <c r="F259" s="142" t="s">
        <v>34</v>
      </c>
      <c r="G259" s="138">
        <f>G260</f>
        <v>7000</v>
      </c>
      <c r="H259" s="138">
        <f>H260</f>
        <v>0</v>
      </c>
      <c r="I259" s="138">
        <f>I260</f>
        <v>7000</v>
      </c>
      <c r="J259" s="132">
        <v>0</v>
      </c>
      <c r="K259" s="132">
        <v>0</v>
      </c>
    </row>
    <row r="260" spans="5:11" ht="12.75">
      <c r="E260" s="132">
        <v>34311</v>
      </c>
      <c r="F260" s="132" t="s">
        <v>90</v>
      </c>
      <c r="G260" s="138">
        <v>7000</v>
      </c>
      <c r="H260" s="144">
        <v>0</v>
      </c>
      <c r="I260" s="139">
        <f>G260+H260</f>
        <v>7000</v>
      </c>
      <c r="J260" s="139">
        <v>0</v>
      </c>
      <c r="K260" s="138">
        <f>J260*1.075</f>
        <v>0</v>
      </c>
    </row>
    <row r="261" spans="1:11" ht="12.75">
      <c r="A261" s="135"/>
      <c r="B261" s="135"/>
      <c r="C261" s="135"/>
      <c r="D261" s="135"/>
      <c r="E261" s="135"/>
      <c r="F261" s="135"/>
      <c r="G261" s="139"/>
      <c r="H261" s="139"/>
      <c r="I261" s="139"/>
      <c r="J261" s="139"/>
      <c r="K261" s="139"/>
    </row>
    <row r="262" spans="1:11" ht="12.75">
      <c r="A262" s="135"/>
      <c r="B262" s="135"/>
      <c r="C262" s="135"/>
      <c r="D262" s="135"/>
      <c r="E262" s="135"/>
      <c r="F262" s="135"/>
      <c r="G262" s="139"/>
      <c r="H262" s="139"/>
      <c r="I262" s="139"/>
      <c r="J262" s="139"/>
      <c r="K262" s="139"/>
    </row>
    <row r="264" spans="7:11" ht="12.75">
      <c r="G264" s="138"/>
      <c r="H264" s="138"/>
      <c r="I264" s="138"/>
      <c r="J264" s="139"/>
      <c r="K264" s="138"/>
    </row>
    <row r="265" spans="1:11" ht="12.75">
      <c r="A265" s="137"/>
      <c r="B265" s="137"/>
      <c r="C265" s="137"/>
      <c r="D265" s="137"/>
      <c r="E265" s="137"/>
      <c r="F265" s="137"/>
      <c r="G265" s="154"/>
      <c r="H265" s="155"/>
      <c r="I265" s="154"/>
      <c r="J265" s="154"/>
      <c r="K265" s="154"/>
    </row>
    <row r="267" spans="5:11" ht="12.75">
      <c r="E267" s="164">
        <v>4</v>
      </c>
      <c r="F267" s="163" t="s">
        <v>89</v>
      </c>
      <c r="G267" s="162"/>
      <c r="H267" s="162"/>
      <c r="I267" s="162"/>
      <c r="J267" s="162"/>
      <c r="K267" s="161"/>
    </row>
    <row r="268" spans="5:11" ht="12.75">
      <c r="E268" s="160"/>
      <c r="F268" s="159" t="s">
        <v>88</v>
      </c>
      <c r="G268" s="158">
        <f>G270</f>
        <v>5000</v>
      </c>
      <c r="H268" s="158">
        <f>H270</f>
        <v>0</v>
      </c>
      <c r="I268" s="158">
        <f>I270</f>
        <v>5000</v>
      </c>
      <c r="J268" s="158">
        <f>J270</f>
        <v>23000</v>
      </c>
      <c r="K268" s="158">
        <f>K270</f>
        <v>23000</v>
      </c>
    </row>
    <row r="269" spans="5:11" ht="12.75">
      <c r="E269" s="142">
        <v>42</v>
      </c>
      <c r="F269" s="142" t="s">
        <v>87</v>
      </c>
      <c r="G269" s="138"/>
      <c r="H269" s="138"/>
      <c r="I269" s="138"/>
      <c r="J269" s="154"/>
      <c r="K269" s="138"/>
    </row>
    <row r="270" spans="5:11" ht="12.75">
      <c r="E270" s="142"/>
      <c r="F270" s="142" t="s">
        <v>86</v>
      </c>
      <c r="G270" s="141">
        <f>G272+G273</f>
        <v>5000</v>
      </c>
      <c r="H270" s="157">
        <f>H272+H273</f>
        <v>0</v>
      </c>
      <c r="I270" s="141">
        <f>I272+I273</f>
        <v>5000</v>
      </c>
      <c r="J270" s="154">
        <v>23000</v>
      </c>
      <c r="K270" s="141">
        <v>23000</v>
      </c>
    </row>
    <row r="271" ht="12.75">
      <c r="H271" s="156"/>
    </row>
    <row r="272" spans="5:11" ht="12.75">
      <c r="E272" s="137"/>
      <c r="F272" s="137"/>
      <c r="G272" s="154"/>
      <c r="H272" s="155"/>
      <c r="I272" s="154"/>
      <c r="J272" s="154"/>
      <c r="K272" s="154"/>
    </row>
    <row r="273" spans="5:11" ht="12.75">
      <c r="E273" s="142">
        <v>422</v>
      </c>
      <c r="F273" s="142" t="s">
        <v>85</v>
      </c>
      <c r="G273" s="141">
        <f>G274+G284+G291+G297</f>
        <v>5000</v>
      </c>
      <c r="H273" s="141">
        <f>H274+H284+H291+H297</f>
        <v>0</v>
      </c>
      <c r="I273" s="141">
        <f>I274+I284+I291+I297</f>
        <v>5000</v>
      </c>
      <c r="J273" s="154">
        <v>0</v>
      </c>
      <c r="K273" s="141">
        <f>J273*1.075</f>
        <v>0</v>
      </c>
    </row>
    <row r="274" spans="4:11" ht="12.75">
      <c r="D274" s="135"/>
      <c r="E274" s="132">
        <v>4221</v>
      </c>
      <c r="F274" s="132" t="s">
        <v>84</v>
      </c>
      <c r="G274" s="138">
        <f>G275+G276+G277</f>
        <v>5000</v>
      </c>
      <c r="H274" s="138">
        <f>H275+H276+H277</f>
        <v>0</v>
      </c>
      <c r="I274" s="138">
        <f>I275+I276+I277</f>
        <v>5000</v>
      </c>
      <c r="J274" s="138">
        <f>J275+J276+J277</f>
        <v>0</v>
      </c>
      <c r="K274" s="138">
        <f>K275+K276+K277</f>
        <v>0</v>
      </c>
    </row>
    <row r="275" spans="1:11" ht="12.75">
      <c r="A275" s="135"/>
      <c r="B275" s="135"/>
      <c r="C275" s="135"/>
      <c r="E275" s="132">
        <v>422110</v>
      </c>
      <c r="F275" s="132" t="s">
        <v>83</v>
      </c>
      <c r="G275" s="138">
        <v>5000</v>
      </c>
      <c r="H275" s="144">
        <v>0</v>
      </c>
      <c r="I275" s="139">
        <f>G275+H275</f>
        <v>5000</v>
      </c>
      <c r="J275" s="139">
        <v>0</v>
      </c>
      <c r="K275" s="138">
        <f>J275*1.075</f>
        <v>0</v>
      </c>
    </row>
    <row r="276" spans="4:11" ht="12.75">
      <c r="D276" s="135"/>
      <c r="E276" s="135">
        <v>422120</v>
      </c>
      <c r="F276" s="140" t="s">
        <v>82</v>
      </c>
      <c r="G276" s="153">
        <v>0</v>
      </c>
      <c r="H276" s="152">
        <v>0</v>
      </c>
      <c r="I276" s="139">
        <f>G276+H276</f>
        <v>0</v>
      </c>
      <c r="J276" s="139">
        <f>I276*1.075</f>
        <v>0</v>
      </c>
      <c r="K276" s="138">
        <f>J276*1.075</f>
        <v>0</v>
      </c>
    </row>
    <row r="277" spans="5:11" ht="12.75">
      <c r="E277" s="132">
        <v>42219</v>
      </c>
      <c r="F277" s="132" t="s">
        <v>81</v>
      </c>
      <c r="G277" s="138">
        <v>0</v>
      </c>
      <c r="H277" s="138">
        <v>0</v>
      </c>
      <c r="I277" s="139">
        <f>G277+H277</f>
        <v>0</v>
      </c>
      <c r="J277" s="139">
        <f>I277*1.075</f>
        <v>0</v>
      </c>
      <c r="K277" s="138">
        <f>J277*1.075</f>
        <v>0</v>
      </c>
    </row>
    <row r="279" spans="1:11" ht="12.75">
      <c r="A279" s="135"/>
      <c r="B279" s="135"/>
      <c r="C279" s="135"/>
      <c r="D279" s="135"/>
      <c r="E279" s="135"/>
      <c r="F279" s="135"/>
      <c r="G279" s="139"/>
      <c r="H279" s="143"/>
      <c r="I279" s="139"/>
      <c r="J279" s="139"/>
      <c r="K279" s="179" t="s">
        <v>253</v>
      </c>
    </row>
    <row r="280" spans="1:11" ht="12.75">
      <c r="A280" s="182"/>
      <c r="B280" s="182"/>
      <c r="C280" s="182"/>
      <c r="D280" s="182"/>
      <c r="E280" s="182"/>
      <c r="F280" s="182"/>
      <c r="G280" s="187"/>
      <c r="H280" s="187"/>
      <c r="I280" s="187"/>
      <c r="J280" s="187"/>
      <c r="K280" s="187"/>
    </row>
    <row r="281" spans="1:11" ht="12.7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1:11" ht="12.7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1:11" ht="12.7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1:11" ht="12.75">
      <c r="A284" s="135"/>
      <c r="B284" s="135"/>
      <c r="C284" s="135"/>
      <c r="D284" s="135"/>
      <c r="E284" s="135"/>
      <c r="F284" s="135"/>
      <c r="G284" s="139"/>
      <c r="H284" s="139"/>
      <c r="I284" s="139"/>
      <c r="J284" s="139"/>
      <c r="K284" s="139"/>
    </row>
    <row r="285" spans="1:11" ht="12.75">
      <c r="A285" s="135"/>
      <c r="B285" s="135"/>
      <c r="C285" s="135"/>
      <c r="D285" s="135"/>
      <c r="E285" s="135"/>
      <c r="F285" s="135"/>
      <c r="G285" s="139"/>
      <c r="H285" s="139"/>
      <c r="I285" s="139"/>
      <c r="J285" s="139"/>
      <c r="K285" s="139"/>
    </row>
    <row r="286" spans="1:11" ht="12.75">
      <c r="A286" s="135"/>
      <c r="B286" s="135"/>
      <c r="C286" s="135"/>
      <c r="D286" s="135"/>
      <c r="E286" s="135"/>
      <c r="F286" s="135"/>
      <c r="G286" s="139"/>
      <c r="H286" s="143"/>
      <c r="I286" s="139"/>
      <c r="J286" s="139"/>
      <c r="K286" s="139"/>
    </row>
    <row r="287" spans="1:11" ht="12.75">
      <c r="A287" s="135"/>
      <c r="B287" s="135"/>
      <c r="C287" s="135"/>
      <c r="D287" s="135"/>
      <c r="E287" s="135"/>
      <c r="F287" s="135"/>
      <c r="G287" s="139"/>
      <c r="H287" s="143"/>
      <c r="I287" s="139"/>
      <c r="J287" s="139"/>
      <c r="K287" s="139"/>
    </row>
    <row r="288" spans="1:11" ht="12.7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1:11" ht="12.7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1:11" ht="12.7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1:11" ht="12.75">
      <c r="A291" s="135"/>
      <c r="B291" s="135"/>
      <c r="C291" s="135"/>
      <c r="D291" s="135"/>
      <c r="E291" s="135"/>
      <c r="F291" s="135"/>
      <c r="G291" s="139"/>
      <c r="H291" s="143"/>
      <c r="I291" s="139"/>
      <c r="J291" s="139"/>
      <c r="K291" s="139"/>
    </row>
    <row r="292" spans="1:11" ht="12.75">
      <c r="A292" s="135"/>
      <c r="B292" s="135"/>
      <c r="C292" s="135"/>
      <c r="D292" s="135"/>
      <c r="E292" s="135"/>
      <c r="F292" s="135"/>
      <c r="G292" s="145"/>
      <c r="H292" s="143"/>
      <c r="I292" s="139"/>
      <c r="J292" s="139"/>
      <c r="K292" s="139"/>
    </row>
    <row r="293" spans="1:11" ht="12.75">
      <c r="A293" s="135"/>
      <c r="B293" s="135"/>
      <c r="C293" s="135"/>
      <c r="D293" s="135"/>
      <c r="E293" s="135"/>
      <c r="F293" s="135"/>
      <c r="G293" s="145"/>
      <c r="H293" s="139"/>
      <c r="I293" s="139"/>
      <c r="J293" s="139"/>
      <c r="K293" s="139"/>
    </row>
    <row r="294" spans="1:11" ht="12.75">
      <c r="A294" s="135"/>
      <c r="B294" s="135"/>
      <c r="C294" s="135"/>
      <c r="D294" s="135"/>
      <c r="E294" s="135"/>
      <c r="F294" s="135"/>
      <c r="G294" s="139"/>
      <c r="H294" s="139"/>
      <c r="I294" s="139"/>
      <c r="J294" s="139"/>
      <c r="K294" s="139"/>
    </row>
    <row r="295" spans="1:11" ht="12.7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1:11" ht="12.75">
      <c r="A296" s="135"/>
      <c r="B296" s="135"/>
      <c r="C296" s="135"/>
      <c r="D296" s="135"/>
      <c r="E296" s="135"/>
      <c r="F296" s="135"/>
      <c r="G296" s="139"/>
      <c r="H296" s="139"/>
      <c r="I296" s="139"/>
      <c r="J296" s="139"/>
      <c r="K296" s="139"/>
    </row>
    <row r="297" spans="1:11" ht="12.75">
      <c r="A297" s="135"/>
      <c r="B297" s="135"/>
      <c r="C297" s="135"/>
      <c r="D297" s="135"/>
      <c r="E297" s="135"/>
      <c r="F297" s="135"/>
      <c r="G297" s="139"/>
      <c r="H297" s="139"/>
      <c r="I297" s="139"/>
      <c r="J297" s="139"/>
      <c r="K297" s="139"/>
    </row>
    <row r="298" spans="1:11" ht="12.75">
      <c r="A298" s="135"/>
      <c r="B298" s="135"/>
      <c r="C298" s="135"/>
      <c r="D298" s="135"/>
      <c r="E298" s="135"/>
      <c r="F298" s="135"/>
      <c r="G298" s="139"/>
      <c r="H298" s="143"/>
      <c r="I298" s="139"/>
      <c r="J298" s="139"/>
      <c r="K298" s="139"/>
    </row>
    <row r="299" spans="1:11" ht="12.75">
      <c r="A299" s="135"/>
      <c r="B299" s="135"/>
      <c r="C299" s="135"/>
      <c r="D299" s="135"/>
      <c r="E299" s="135"/>
      <c r="F299" s="135"/>
      <c r="G299" s="139"/>
      <c r="H299" s="143"/>
      <c r="I299" s="139"/>
      <c r="J299" s="139"/>
      <c r="K299" s="139"/>
    </row>
    <row r="300" spans="1:11" ht="12.75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1:11" ht="12.75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1:11" ht="12.75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1:11" ht="12.75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1:11" ht="12.75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1:11" ht="12.75">
      <c r="A305" s="135"/>
      <c r="B305" s="135"/>
      <c r="C305" s="135"/>
      <c r="D305" s="135"/>
      <c r="E305" s="135"/>
      <c r="F305" s="135"/>
      <c r="G305" s="139"/>
      <c r="H305" s="143"/>
      <c r="I305" s="139"/>
      <c r="J305" s="139"/>
      <c r="K305" s="139"/>
    </row>
    <row r="306" spans="1:11" ht="12.75">
      <c r="A306" s="135"/>
      <c r="B306" s="135"/>
      <c r="C306" s="135"/>
      <c r="D306" s="135"/>
      <c r="E306" s="135"/>
      <c r="F306" s="135"/>
      <c r="G306" s="139"/>
      <c r="H306" s="139"/>
      <c r="I306" s="139"/>
      <c r="J306" s="139"/>
      <c r="K306" s="139"/>
    </row>
    <row r="307" spans="1:11" ht="12.75">
      <c r="A307" s="135"/>
      <c r="B307" s="135"/>
      <c r="C307" s="135"/>
      <c r="D307" s="135"/>
      <c r="E307" s="135"/>
      <c r="F307" s="135"/>
      <c r="G307" s="139"/>
      <c r="H307" s="139"/>
      <c r="I307" s="139"/>
      <c r="J307" s="139"/>
      <c r="K307" s="139"/>
    </row>
    <row r="308" spans="1:11" ht="12.75">
      <c r="A308" s="135"/>
      <c r="B308" s="135"/>
      <c r="C308" s="135"/>
      <c r="D308" s="135"/>
      <c r="E308" s="137"/>
      <c r="F308" s="137"/>
      <c r="G308" s="154"/>
      <c r="H308" s="154"/>
      <c r="I308" s="154"/>
      <c r="J308" s="154"/>
      <c r="K308" s="154"/>
    </row>
    <row r="309" spans="1:11" ht="12.75">
      <c r="A309" s="135"/>
      <c r="B309" s="135"/>
      <c r="C309" s="135"/>
      <c r="D309" s="135"/>
      <c r="E309" s="140"/>
      <c r="F309" s="135"/>
      <c r="G309" s="139"/>
      <c r="H309" s="139"/>
      <c r="I309" s="139"/>
      <c r="J309" s="139"/>
      <c r="K309" s="139"/>
    </row>
    <row r="310" spans="1:11" ht="18">
      <c r="A310" s="135"/>
      <c r="B310" s="135"/>
      <c r="C310" s="135"/>
      <c r="D310" s="135"/>
      <c r="E310" s="135"/>
      <c r="F310" s="255"/>
      <c r="G310" s="255"/>
      <c r="H310" s="256"/>
      <c r="I310" s="256"/>
      <c r="J310" s="256"/>
      <c r="K310" s="256"/>
    </row>
    <row r="311" spans="1:11" ht="18">
      <c r="A311" s="135"/>
      <c r="B311" s="135"/>
      <c r="C311" s="135"/>
      <c r="D311" s="135"/>
      <c r="E311" s="135"/>
      <c r="F311" s="255"/>
      <c r="G311" s="255"/>
      <c r="H311" s="256"/>
      <c r="I311" s="256"/>
      <c r="J311" s="256"/>
      <c r="K311" s="256"/>
    </row>
    <row r="312" spans="1:11" ht="18">
      <c r="A312" s="135"/>
      <c r="B312" s="135"/>
      <c r="C312" s="135"/>
      <c r="D312" s="135"/>
      <c r="E312" s="135"/>
      <c r="F312" s="255"/>
      <c r="G312" s="255"/>
      <c r="H312" s="256"/>
      <c r="I312" s="256"/>
      <c r="J312" s="257"/>
      <c r="K312" s="257"/>
    </row>
    <row r="313" spans="1:11" ht="18">
      <c r="A313" s="135"/>
      <c r="B313" s="135"/>
      <c r="C313" s="135"/>
      <c r="D313" s="135"/>
      <c r="E313" s="135"/>
      <c r="F313" s="256"/>
      <c r="G313" s="256"/>
      <c r="H313" s="256"/>
      <c r="I313" s="256"/>
      <c r="J313" s="257"/>
      <c r="K313" s="257"/>
    </row>
    <row r="314" spans="1:11" ht="18">
      <c r="A314" s="135"/>
      <c r="B314" s="135"/>
      <c r="C314" s="135"/>
      <c r="D314" s="135"/>
      <c r="E314" s="135"/>
      <c r="F314" s="256"/>
      <c r="G314" s="256"/>
      <c r="H314" s="256"/>
      <c r="I314" s="256"/>
      <c r="J314" s="257"/>
      <c r="K314" s="257"/>
    </row>
    <row r="315" spans="1:11" ht="12.75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1:11" ht="12.75">
      <c r="A316" s="137"/>
      <c r="B316" s="137"/>
      <c r="C316" s="137"/>
      <c r="D316" s="137"/>
      <c r="E316" s="137"/>
      <c r="F316" s="135"/>
      <c r="G316" s="135"/>
      <c r="H316" s="135"/>
      <c r="I316" s="135"/>
      <c r="J316" s="135"/>
      <c r="K316" s="258"/>
    </row>
    <row r="317" ht="12.75"/>
    <row r="318" spans="6:9" ht="18">
      <c r="F318" s="133"/>
      <c r="G318" s="133"/>
      <c r="H318" s="133"/>
      <c r="I318" s="133"/>
    </row>
    <row r="319" spans="1:5" ht="12.75">
      <c r="A319" s="136"/>
      <c r="B319" s="135"/>
      <c r="C319" s="135"/>
      <c r="D319" s="135"/>
      <c r="E319" s="135"/>
    </row>
    <row r="323" spans="1:5" ht="18">
      <c r="A323" s="133"/>
      <c r="B323" s="133"/>
      <c r="C323" s="133"/>
      <c r="D323" s="133"/>
      <c r="E323" s="134"/>
    </row>
    <row r="324" spans="2:5" ht="18">
      <c r="B324" s="133"/>
      <c r="C324" s="133"/>
      <c r="D324" s="133"/>
      <c r="E324" s="134"/>
    </row>
    <row r="325" spans="2:5" ht="18">
      <c r="B325" s="133"/>
      <c r="C325" s="133"/>
      <c r="D325" s="133"/>
      <c r="E325" s="134"/>
    </row>
    <row r="326" spans="2:5" ht="18">
      <c r="B326" s="133"/>
      <c r="C326" s="133"/>
      <c r="D326" s="133"/>
      <c r="E326" s="133"/>
    </row>
    <row r="327" spans="2:5" ht="18">
      <c r="B327" s="133"/>
      <c r="C327" s="133"/>
      <c r="D327" s="133"/>
      <c r="E327" s="133"/>
    </row>
    <row r="328" spans="2:5" ht="18">
      <c r="B328" s="133"/>
      <c r="C328" s="133"/>
      <c r="D328" s="133"/>
      <c r="E328" s="133"/>
    </row>
    <row r="370" spans="1:11" ht="18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</row>
    <row r="371" spans="1:11" ht="18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</row>
    <row r="372" spans="1:11" ht="18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</row>
    <row r="373" spans="1:11" ht="18">
      <c r="A373" s="133"/>
      <c r="B373" s="133"/>
      <c r="C373" s="133"/>
      <c r="D373" s="133"/>
      <c r="K373" s="133"/>
    </row>
    <row r="374" spans="1:11" ht="18">
      <c r="A374" s="133"/>
      <c r="B374" s="133"/>
      <c r="C374" s="133"/>
      <c r="D374" s="133"/>
      <c r="K374" s="133"/>
    </row>
    <row r="375" spans="1:11" ht="18">
      <c r="A375" s="133"/>
      <c r="B375" s="133"/>
      <c r="C375" s="133"/>
      <c r="D375" s="133"/>
      <c r="K375" s="133"/>
    </row>
    <row r="376" ht="18">
      <c r="K376" s="133"/>
    </row>
    <row r="377" ht="18">
      <c r="K377" s="133"/>
    </row>
    <row r="378" ht="18">
      <c r="K378" s="133"/>
    </row>
    <row r="380" ht="15">
      <c r="K380" s="134"/>
    </row>
    <row r="381" ht="15">
      <c r="K381" s="134"/>
    </row>
    <row r="382" ht="15">
      <c r="K382" s="134"/>
    </row>
    <row r="435" ht="14.25" customHeight="1"/>
    <row r="445" ht="12.75" hidden="1"/>
    <row r="490" spans="12:24" ht="18"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</row>
    <row r="491" spans="12:13" ht="18">
      <c r="L491" s="133"/>
      <c r="M491" s="133"/>
    </row>
  </sheetData>
  <sheetProtection/>
  <printOptions/>
  <pageMargins left="0.3937007874015748" right="0.1968503937007874" top="0.3937007874015748" bottom="0.984251968503937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Vrtic Kriz</cp:lastModifiedBy>
  <cp:lastPrinted>2017-02-17T08:27:13Z</cp:lastPrinted>
  <dcterms:created xsi:type="dcterms:W3CDTF">2003-06-23T20:16:23Z</dcterms:created>
  <dcterms:modified xsi:type="dcterms:W3CDTF">2017-02-17T08:33:27Z</dcterms:modified>
  <cp:category/>
  <cp:version/>
  <cp:contentType/>
  <cp:contentStatus/>
</cp:coreProperties>
</file>