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<sst xmlns="http://schemas.openxmlformats.org/spreadsheetml/2006/main" count="306" uniqueCount="219">
  <si>
    <t>DJEČJI VRTIĆ  KRIŽ</t>
  </si>
  <si>
    <t xml:space="preserve">ŠKOLSKA 15 </t>
  </si>
  <si>
    <t>Temeljem članka 50. i 71. Statuta Dječjeg vrtića Križ od  31.10.2013.. g. (Klasa:601-02/13-02/01,Ur.br: 238-</t>
  </si>
  <si>
    <t>Članak 1.</t>
  </si>
  <si>
    <t>1. Ukupnu svotu ostvarenih prihoda:</t>
  </si>
  <si>
    <t>2. Ukupnu svotu ostvarenih rashoda:</t>
  </si>
  <si>
    <t>3. Razlika između ostvarenih prihoda i</t>
  </si>
  <si>
    <t xml:space="preserve">    izvršenih rashoda:</t>
  </si>
  <si>
    <t>4. Preneseni višak iz prethodne godine</t>
  </si>
  <si>
    <t>Ukupno prihodi:</t>
  </si>
  <si>
    <t>Ukupno ostvareni rashodi:</t>
  </si>
  <si>
    <t xml:space="preserve">Višak prihoda raspoloživ u sljedećem </t>
  </si>
  <si>
    <t>razdoblju:</t>
  </si>
  <si>
    <t>Članak 2.</t>
  </si>
  <si>
    <t>PRIHODI</t>
  </si>
  <si>
    <t>Račun</t>
  </si>
  <si>
    <t xml:space="preserve">Izvorni plan </t>
  </si>
  <si>
    <t xml:space="preserve">Izmjena </t>
  </si>
  <si>
    <t xml:space="preserve">Tekući </t>
  </si>
  <si>
    <t xml:space="preserve">Ostvareno na </t>
  </si>
  <si>
    <t xml:space="preserve">Postotak </t>
  </si>
  <si>
    <t>prihoda/</t>
  </si>
  <si>
    <t>Naziv računa</t>
  </si>
  <si>
    <t>plana</t>
  </si>
  <si>
    <t>realizacije %</t>
  </si>
  <si>
    <t>primitaka</t>
  </si>
  <si>
    <t>1.</t>
  </si>
  <si>
    <t>2.</t>
  </si>
  <si>
    <t>3.</t>
  </si>
  <si>
    <t>4.</t>
  </si>
  <si>
    <t>4./3.</t>
  </si>
  <si>
    <t>Prihodi poslovanja</t>
  </si>
  <si>
    <t>Prihodi od imovine</t>
  </si>
  <si>
    <t>Prihodi od financijske imovine</t>
  </si>
  <si>
    <t>Kamate na oročena sredstva i depozite po viđenju</t>
  </si>
  <si>
    <t>Kamate na depozite po viđenju</t>
  </si>
  <si>
    <t>Prihodi od administrativnih pristojbi,</t>
  </si>
  <si>
    <t>pristojbi po posebnim propisima i naknada</t>
  </si>
  <si>
    <t>Ostale nesp. naknade i pristojbe</t>
  </si>
  <si>
    <t>Prihodi po posebnim propisima</t>
  </si>
  <si>
    <t>Ostali nepomenuti prihodi</t>
  </si>
  <si>
    <t>Sufinanciranje cijene usluge, participacije i sl.</t>
  </si>
  <si>
    <t>Uplate roditelja za vrtić</t>
  </si>
  <si>
    <t>Prihod s naslova osiguranja, refundacije</t>
  </si>
  <si>
    <t>Ostali prihod za poseb. namjene-doprinos struč. o.</t>
  </si>
  <si>
    <t>Uplate roditelja za izlete, predstave, slikanje djece</t>
  </si>
  <si>
    <t>Prihod od eko akcija</t>
  </si>
  <si>
    <t>Prihodi od prodaje proizvoda i robe te pruženih</t>
  </si>
  <si>
    <t>usluga i prihodi od donacija</t>
  </si>
  <si>
    <t>Prihodi od  pruženih usluga</t>
  </si>
  <si>
    <t>Donacije od pravnih i fizičkih osoba izvan opće drž.</t>
  </si>
  <si>
    <t>Tekuće donacije</t>
  </si>
  <si>
    <t>Tekuće donacije od trgovačkih društava</t>
  </si>
  <si>
    <t>Stranica 1</t>
  </si>
  <si>
    <t xml:space="preserve">Tekući plan </t>
  </si>
  <si>
    <t>Kapitalne donacije</t>
  </si>
  <si>
    <t>Kapitalne donacije od trgovačkih društava</t>
  </si>
  <si>
    <t>Prihodi iz proračuna</t>
  </si>
  <si>
    <t>Prihodi iz prorač. za finanac. redovne djelatnosti korisnika pr.</t>
  </si>
  <si>
    <t>Prihodi za financiranje rashoda poslovanja</t>
  </si>
  <si>
    <t>prihod za financiranje rashoda poslovanja</t>
  </si>
  <si>
    <t>Prihod za redovne plaće</t>
  </si>
  <si>
    <t>Prihod za jubilarne nagrade , pomoći, otpremnine</t>
  </si>
  <si>
    <t>Prihoda za naknade za prijevoz na posao i s posla</t>
  </si>
  <si>
    <t>Prihod za premije osiguranja objekata</t>
  </si>
  <si>
    <t>Prihod za plin</t>
  </si>
  <si>
    <t>Prihod za sitni inventar</t>
  </si>
  <si>
    <t>Prihod za usluge tekućeg i investicijskog  održavanja</t>
  </si>
  <si>
    <t>Prihod  za usluge promidžbe i inform.</t>
  </si>
  <si>
    <t>Prihod za komunalne usluge i usluge čišćenja</t>
  </si>
  <si>
    <t>Priho za intelektualne usluge-zaštita na radu</t>
  </si>
  <si>
    <t>Prihod za zdravstvene i veterinarske uslgue</t>
  </si>
  <si>
    <t>Prihod za naknade za rad UVDV-a</t>
  </si>
  <si>
    <t>Prihod iz proračuna - nagrade priznanja</t>
  </si>
  <si>
    <t>Prihod iz proračuna – za isplatu bolov. Na teret HZZO</t>
  </si>
  <si>
    <t>Prih. Iz prorač. za usl. čišćenja</t>
  </si>
  <si>
    <t>Prihod za financ. Rashoda za nabavu nefinanc. Imov.</t>
  </si>
  <si>
    <t>Prihod za financiranje rashoda za nab. Nef.imov.</t>
  </si>
  <si>
    <t>Prihod za opremu i namještaj</t>
  </si>
  <si>
    <t>Stranica 2</t>
  </si>
  <si>
    <t>Članak 3.</t>
  </si>
  <si>
    <t>RASHODI</t>
  </si>
  <si>
    <t>Program 1006: Program predškolskog odgoja</t>
  </si>
  <si>
    <t>Funkcijska klasifikacija 09 - odgoj i obrazovanje</t>
  </si>
  <si>
    <t>Aktivnost A100601 Redovna djelatnost Dječjeg vrtića Križ</t>
  </si>
  <si>
    <t xml:space="preserve">Izvorni </t>
  </si>
  <si>
    <t>rashoda/</t>
  </si>
  <si>
    <t>izdataka</t>
  </si>
  <si>
    <t>Rashodi poslovanja</t>
  </si>
  <si>
    <t>Rashodi za zaposlene</t>
  </si>
  <si>
    <t>Plaće</t>
  </si>
  <si>
    <t>Plaće za redovan rad</t>
  </si>
  <si>
    <t>Plaće za zaposlene</t>
  </si>
  <si>
    <t>Ostali rashodi za zaposlene</t>
  </si>
  <si>
    <t>Nagrade</t>
  </si>
  <si>
    <t>Darovi djeci zaposlenika i zaposlenicima</t>
  </si>
  <si>
    <t>Otpremnine</t>
  </si>
  <si>
    <t>Regres za godišnji odmor</t>
  </si>
  <si>
    <t>Doprinosi na plaće</t>
  </si>
  <si>
    <t>Doprinosi za zdravstveno osiguranje</t>
  </si>
  <si>
    <t>Doprinosi za obvezno osiguranje u slučaju nezaposl.</t>
  </si>
  <si>
    <t>Materijalni rashodi</t>
  </si>
  <si>
    <t>Naknade troškova zaposlenima</t>
  </si>
  <si>
    <t>Službena putovanja</t>
  </si>
  <si>
    <t>Dnevnice za službeni put u zemlji</t>
  </si>
  <si>
    <t>Naknade za prijevoz na službenom putu u zemlji</t>
  </si>
  <si>
    <t>Naknade za prijevoz, za rad na terenu i odv. Život</t>
  </si>
  <si>
    <t>Naknade za prijevoz na posao i s posla</t>
  </si>
  <si>
    <t>Stručno usavršavanje zaposlenika</t>
  </si>
  <si>
    <t>Str.3</t>
  </si>
  <si>
    <t>Seminari, savjetovanja i simpoziji</t>
  </si>
  <si>
    <t>Ostale naknade troškova zaposlenima</t>
  </si>
  <si>
    <t>Naknada za korištenje privatnog automo. u sl. svrhe</t>
  </si>
  <si>
    <t>Rashodi za materijal i energiju</t>
  </si>
  <si>
    <t>Uredski materijal i ostali materijalni rashodi</t>
  </si>
  <si>
    <t>Uredski materijal</t>
  </si>
  <si>
    <t>Pedagoška dokumenatacija</t>
  </si>
  <si>
    <t>Literatura (Publikacije,časopisi, glasila, knjige i ostalo)</t>
  </si>
  <si>
    <t>Pretplate</t>
  </si>
  <si>
    <t>Knjige</t>
  </si>
  <si>
    <t>Materijal i sredstva za čišćenje i održavanje</t>
  </si>
  <si>
    <t>Materijal za higijenske potrebe i njegu</t>
  </si>
  <si>
    <t>Ostali materijal za potrebe redovnog poslovanja</t>
  </si>
  <si>
    <t>Ostali potrošni materijal</t>
  </si>
  <si>
    <t>Materijal i sirovine</t>
  </si>
  <si>
    <t>Namirnice za prehranu djece</t>
  </si>
  <si>
    <t>Energija</t>
  </si>
  <si>
    <t>Električna energija</t>
  </si>
  <si>
    <t>Plin</t>
  </si>
  <si>
    <t>Sitni inventar i auto gume</t>
  </si>
  <si>
    <t>Sitni inventar</t>
  </si>
  <si>
    <t>Sitni inventar - didaktika</t>
  </si>
  <si>
    <t>Str 4</t>
  </si>
  <si>
    <t>Ostali sitni inventar</t>
  </si>
  <si>
    <t>Službena, radna i zaštitna odjeća i obuća</t>
  </si>
  <si>
    <t>Rashodi za usluge</t>
  </si>
  <si>
    <t>Usluge telefona, pošte i prijevoza</t>
  </si>
  <si>
    <t>Usluge telefona, telefaksa</t>
  </si>
  <si>
    <t>Poštarina (marke, tiskanice i sl.)</t>
  </si>
  <si>
    <t>Ostale usluge za komunik. I prijevoz</t>
  </si>
  <si>
    <t>Usluge tekućeg i investicijskog održavanja</t>
  </si>
  <si>
    <t>Usluge tekućeg i investicijskog održ. građ. objekata</t>
  </si>
  <si>
    <t>Usluge tekućeg održavanja postrojenja i opreme</t>
  </si>
  <si>
    <t>Usluge promidžbe i informiranja</t>
  </si>
  <si>
    <t>Tisak</t>
  </si>
  <si>
    <t>Objava oglasa i natječaja</t>
  </si>
  <si>
    <t>Ostale usluge promidžbe i informiranja</t>
  </si>
  <si>
    <t>RTV pretplata</t>
  </si>
  <si>
    <t>Komunalne usluge</t>
  </si>
  <si>
    <t>Opskrba vodom</t>
  </si>
  <si>
    <t>Iznošenje i odvoz smeća</t>
  </si>
  <si>
    <t>Deratizacija i dezinsekcija</t>
  </si>
  <si>
    <t>Dimnjačarske i ekološke usluge</t>
  </si>
  <si>
    <t>Zdravstvene i veterinarske usluge</t>
  </si>
  <si>
    <t>Obvezni i preventivni pregledi zaposlenika</t>
  </si>
  <si>
    <t>Laboratorijske usluge</t>
  </si>
  <si>
    <t>Ostale zdravstvene usluge/zdr.isk</t>
  </si>
  <si>
    <t>Str 5</t>
  </si>
  <si>
    <t xml:space="preserve">Izvorni pla za </t>
  </si>
  <si>
    <t>Izmjena plana</t>
  </si>
  <si>
    <t>Postotak</t>
  </si>
  <si>
    <t>4./3</t>
  </si>
  <si>
    <t>Intelektualne i osobne usluge</t>
  </si>
  <si>
    <t>Usluge odvjetnika i pravnog savjetovanja</t>
  </si>
  <si>
    <t>Intelektualne usluge</t>
  </si>
  <si>
    <t>Ostale intelektualne usluge</t>
  </si>
  <si>
    <t>Usluge zaštite na radu</t>
  </si>
  <si>
    <t>Računalne usluge</t>
  </si>
  <si>
    <t>Ostale računalne usluge</t>
  </si>
  <si>
    <t>Ostale usluge</t>
  </si>
  <si>
    <t>Grafičke, tiskarske usluge, usl. Kopiranja, uvez. I sl.</t>
  </si>
  <si>
    <t>Film i izrada fotografija</t>
  </si>
  <si>
    <t>Usluge čišćenja, pranja i slično</t>
  </si>
  <si>
    <t>Ostale nespomenute usluge</t>
  </si>
  <si>
    <t>Naknade troškova osobama izvan rad. odnosa</t>
  </si>
  <si>
    <t>Doprinosi za MIO za stručno osposobljavanje</t>
  </si>
  <si>
    <t>Doprinosi za zdravstveno za stručno osposobljavanje</t>
  </si>
  <si>
    <t>Ostali nespomenuti rashodi poslovanja</t>
  </si>
  <si>
    <t>Naknade za rad predstav. i izvršnih tijela, povjer. I sl.</t>
  </si>
  <si>
    <t>Naknade za rad predstav. i izvršnih tijela i uprav.vije.</t>
  </si>
  <si>
    <t>Premije osiguranje</t>
  </si>
  <si>
    <t>Premije osiguranja ostale imovine</t>
  </si>
  <si>
    <t>Str 6</t>
  </si>
  <si>
    <t>Reprezentacija</t>
  </si>
  <si>
    <t>Naknada za smještaj na sl.putu</t>
  </si>
  <si>
    <t>Tečajevi i stručni ispiti</t>
  </si>
  <si>
    <t>Autorski honorari</t>
  </si>
  <si>
    <t>Ugovor o djelu</t>
  </si>
  <si>
    <t xml:space="preserve">Pomoći proračunskim korisnicima iz proračuna koji im </t>
  </si>
  <si>
    <t>nije nadležan</t>
  </si>
  <si>
    <t>Pomoći iz inozemstva od subjekata unutar općeg prorač.</t>
  </si>
  <si>
    <t>Tekuće pomoći prorač. koris. prorač. koji im nije nadležan</t>
  </si>
  <si>
    <t>Zatezne kamate iz obveznih odnosa i drugo</t>
  </si>
  <si>
    <t>Prihodi od zateznih kamata</t>
  </si>
  <si>
    <t>Prih. iz prorač. Za naknadu za zapošlj. Invalida</t>
  </si>
  <si>
    <t>Kazne, upravne mjere i ostali prihodi</t>
  </si>
  <si>
    <t>Ostali prihodi</t>
  </si>
  <si>
    <t>Ostali potrošni materijal- materijal u nastavi predškola</t>
  </si>
  <si>
    <t>Ostali potrošni materijal-materijal u nastavi</t>
  </si>
  <si>
    <t>Pristojbe i naknade</t>
  </si>
  <si>
    <t>Novčana naknada poslodavca zbog neupoš.inv.</t>
  </si>
  <si>
    <t>Višak prihoda iz prethodne godine</t>
  </si>
  <si>
    <t>O IZVRŠENJU FINANCIJSKOG PLANA DJEČJEG VRTIĆA KRIŽ</t>
  </si>
  <si>
    <t>za 2016.</t>
  </si>
  <si>
    <t>plan za 2016.</t>
  </si>
  <si>
    <t>dan 30.06.2016.</t>
  </si>
  <si>
    <t>za 2016.g</t>
  </si>
  <si>
    <t>plan za 2016.g.</t>
  </si>
  <si>
    <t>Materijal i dijelovi za tekuće i invest. održavanje</t>
  </si>
  <si>
    <t>Materijal i dijelovi za tekuće i invest. održ.objekata</t>
  </si>
  <si>
    <t>Materijal i dijel.za tekuće i invest. održ.postr.i opr.</t>
  </si>
  <si>
    <t>2016.g.</t>
  </si>
  <si>
    <t>plan za 2016.g</t>
  </si>
  <si>
    <t>Tekuće donacije od fizičkih osoba</t>
  </si>
  <si>
    <t xml:space="preserve">Naknada za bolest, invalidnost i smrtni slučaj </t>
  </si>
  <si>
    <t>16-79-13-04) Upravno vijeće Dječjeg vrtića Križ na sjednici održanoj   15.07.2016.  donijelo je</t>
  </si>
  <si>
    <t>POLUGODIŠNJI IZVJEŠTAJ</t>
  </si>
  <si>
    <t>ZA PRVO POLUGODIŠTE 2016.GODINE</t>
  </si>
  <si>
    <t>Polugodišnji izvještaj o izvršenju Financijskog plana Dječjeg vrtića Križ  za prvo polugodište 2016. godine  sadrži: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</si>
</sst>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mmm/dd"/>
    <numFmt numFmtId="166" formatCode="#,##0.00_ ;[Red]\-#,##0.00\ "/>
    <numFmt numFmtId="167" formatCode="#,##0.0"/>
    <numFmt numFmtId="168" formatCode="0.000000"/>
    <numFmt numFmtId="169" formatCode="0.00000"/>
    <numFmt numFmtId="170" formatCode="0.0000"/>
    <numFmt numFmtId="171" formatCode="0.000"/>
  </numFmts>
  <fonts count="48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165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2" fontId="4" fillId="0" borderId="0" xfId="0" applyNumberFormat="1" applyFont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6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65" fontId="8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Alignment="1">
      <alignment/>
    </xf>
    <xf numFmtId="166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8" fillId="0" borderId="12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4" fontId="0" fillId="0" borderId="13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8" fillId="0" borderId="19" xfId="0" applyFont="1" applyBorder="1" applyAlignment="1">
      <alignment/>
    </xf>
    <xf numFmtId="4" fontId="2" fillId="0" borderId="17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4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0" fillId="0" borderId="0" xfId="0" applyAlignment="1">
      <alignment horizontal="left"/>
    </xf>
    <xf numFmtId="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315</xdr:row>
      <xdr:rowOff>142875</xdr:rowOff>
    </xdr:from>
    <xdr:to>
      <xdr:col>9</xdr:col>
      <xdr:colOff>581025</xdr:colOff>
      <xdr:row>359</xdr:row>
      <xdr:rowOff>133350</xdr:rowOff>
    </xdr:to>
    <xdr:pic>
      <xdr:nvPicPr>
        <xdr:cNvPr id="1" name="Slik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120675"/>
          <a:ext cx="9020175" cy="7115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09"/>
  <sheetViews>
    <sheetView tabSelected="1" zoomScalePageLayoutView="0" workbookViewId="0" topLeftCell="A311">
      <selection activeCell="A316" sqref="A316:J357"/>
    </sheetView>
  </sheetViews>
  <sheetFormatPr defaultColWidth="9.140625" defaultRowHeight="12.75"/>
  <cols>
    <col min="1" max="1" width="8.00390625" style="0" customWidth="1"/>
    <col min="3" max="3" width="33.421875" style="0" customWidth="1"/>
    <col min="4" max="4" width="10.8515625" style="0" customWidth="1"/>
    <col min="5" max="5" width="13.00390625" style="0" customWidth="1"/>
    <col min="6" max="6" width="12.8515625" style="0" customWidth="1"/>
    <col min="7" max="7" width="14.7109375" style="0" customWidth="1"/>
    <col min="8" max="8" width="13.57421875" style="0" customWidth="1"/>
    <col min="9" max="9" width="11.00390625" style="0" customWidth="1"/>
    <col min="11" max="11" width="11.00390625" style="0" customWidth="1"/>
    <col min="12" max="13" width="11.140625" style="0" customWidth="1"/>
    <col min="14" max="14" width="5.8515625" style="0" customWidth="1"/>
  </cols>
  <sheetData>
    <row r="2" ht="12.75">
      <c r="B2" t="s">
        <v>0</v>
      </c>
    </row>
    <row r="3" ht="12.75">
      <c r="B3" t="s">
        <v>1</v>
      </c>
    </row>
    <row r="9" ht="12.75">
      <c r="B9" t="s">
        <v>2</v>
      </c>
    </row>
    <row r="10" ht="12.75">
      <c r="B10" t="s">
        <v>215</v>
      </c>
    </row>
    <row r="14" spans="4:6" ht="12.75">
      <c r="D14" s="85" t="s">
        <v>216</v>
      </c>
      <c r="E14" s="1"/>
      <c r="F14" s="1"/>
    </row>
    <row r="15" spans="5:6" ht="12.75">
      <c r="E15" s="1" t="s">
        <v>202</v>
      </c>
      <c r="F15" s="1"/>
    </row>
    <row r="16" spans="2:14" ht="12.75">
      <c r="B16" s="2"/>
      <c r="C16" s="3"/>
      <c r="D16" s="37"/>
      <c r="E16" s="1" t="s">
        <v>217</v>
      </c>
      <c r="F16" s="1"/>
      <c r="G16" s="3"/>
      <c r="H16" s="3"/>
      <c r="I16" s="3"/>
      <c r="J16" s="3"/>
      <c r="K16" s="3"/>
      <c r="L16" s="3"/>
      <c r="M16" s="3"/>
      <c r="N16" s="3"/>
    </row>
    <row r="17" spans="2:14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2:14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2:14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2:14" ht="12.75">
      <c r="B20" s="3"/>
      <c r="C20" s="3"/>
      <c r="D20" s="3"/>
      <c r="E20" s="3" t="s">
        <v>3</v>
      </c>
      <c r="F20" s="3"/>
      <c r="G20" s="4"/>
      <c r="H20" s="5"/>
      <c r="I20" s="3"/>
      <c r="J20" s="3"/>
      <c r="K20" s="3"/>
      <c r="L20" s="3"/>
      <c r="M20" s="3"/>
      <c r="N20" s="3"/>
    </row>
    <row r="21" spans="2:14" ht="12.75">
      <c r="B21" s="3"/>
      <c r="C21" s="3"/>
      <c r="D21" s="3"/>
      <c r="E21" s="3"/>
      <c r="F21" s="3"/>
      <c r="G21" s="3"/>
      <c r="H21" s="5"/>
      <c r="I21" s="3"/>
      <c r="J21" s="3"/>
      <c r="K21" s="3"/>
      <c r="L21" s="3"/>
      <c r="M21" s="3"/>
      <c r="N21" s="3"/>
    </row>
    <row r="22" spans="2:14" ht="12.75">
      <c r="B22" s="3" t="s">
        <v>218</v>
      </c>
      <c r="C22" s="3"/>
      <c r="D22" s="3"/>
      <c r="E22" s="3"/>
      <c r="F22" s="3"/>
      <c r="G22" s="3"/>
      <c r="H22" s="5"/>
      <c r="I22" s="3"/>
      <c r="J22" s="3"/>
      <c r="K22" s="3"/>
      <c r="L22" s="3"/>
      <c r="M22" s="3"/>
      <c r="N22" s="3"/>
    </row>
    <row r="23" spans="2:14" ht="12.75">
      <c r="B23" s="3" t="s">
        <v>4</v>
      </c>
      <c r="C23" s="3"/>
      <c r="D23" s="3"/>
      <c r="E23" s="3"/>
      <c r="F23" s="5">
        <v>1620578.1</v>
      </c>
      <c r="G23" s="4"/>
      <c r="H23" s="5"/>
      <c r="I23" s="3"/>
      <c r="J23" s="3"/>
      <c r="K23" s="3"/>
      <c r="L23" s="3"/>
      <c r="M23" s="3"/>
      <c r="N23" s="3"/>
    </row>
    <row r="24" spans="2:14" ht="12.75">
      <c r="B24" s="3" t="s">
        <v>5</v>
      </c>
      <c r="C24" s="3"/>
      <c r="D24" s="3"/>
      <c r="E24" s="3"/>
      <c r="F24" s="5">
        <v>1598451.22</v>
      </c>
      <c r="G24" s="3"/>
      <c r="H24" s="3"/>
      <c r="I24" s="3"/>
      <c r="J24" s="3"/>
      <c r="K24" s="3"/>
      <c r="L24" s="3"/>
      <c r="M24" s="3"/>
      <c r="N24" s="3"/>
    </row>
    <row r="25" spans="2:14" ht="12.75">
      <c r="B25" s="3" t="s">
        <v>6</v>
      </c>
      <c r="C25" s="3"/>
      <c r="D25" s="3"/>
      <c r="E25" s="3"/>
      <c r="F25" s="5"/>
      <c r="G25" s="3"/>
      <c r="H25" s="3"/>
      <c r="I25" s="3"/>
      <c r="J25" s="3"/>
      <c r="K25" s="3"/>
      <c r="L25" s="3"/>
      <c r="M25" s="3"/>
      <c r="N25" s="3"/>
    </row>
    <row r="26" spans="2:14" ht="12.75">
      <c r="B26" s="3" t="s">
        <v>7</v>
      </c>
      <c r="C26" s="3"/>
      <c r="D26" s="3"/>
      <c r="E26" s="3"/>
      <c r="F26" s="5">
        <f>F23-F24</f>
        <v>22126.88000000012</v>
      </c>
      <c r="G26" s="3"/>
      <c r="H26" s="3"/>
      <c r="I26" s="3"/>
      <c r="J26" s="3"/>
      <c r="K26" s="3"/>
      <c r="L26" s="3"/>
      <c r="M26" s="3"/>
      <c r="N26" s="3"/>
    </row>
    <row r="27" spans="2:14" ht="12.75">
      <c r="B27" s="3" t="s">
        <v>8</v>
      </c>
      <c r="C27" s="3"/>
      <c r="D27" s="3"/>
      <c r="E27" s="3"/>
      <c r="F27" s="5">
        <v>19386.79</v>
      </c>
      <c r="G27" s="3"/>
      <c r="H27" s="3"/>
      <c r="I27" s="3"/>
      <c r="J27" s="3"/>
      <c r="K27" s="3"/>
      <c r="L27" s="3"/>
      <c r="M27" s="3"/>
      <c r="N27" s="3"/>
    </row>
    <row r="28" spans="2:14" ht="12.75">
      <c r="B28" s="3"/>
      <c r="C28" s="3"/>
      <c r="D28" s="3"/>
      <c r="E28" s="3"/>
      <c r="F28" s="5"/>
      <c r="G28" s="3"/>
      <c r="H28" s="3"/>
      <c r="I28" s="3"/>
      <c r="J28" s="3"/>
      <c r="K28" s="3"/>
      <c r="L28" s="3"/>
      <c r="M28" s="3"/>
      <c r="N28" s="3"/>
    </row>
    <row r="29" spans="2:14" ht="12.75">
      <c r="B29" s="3" t="s">
        <v>9</v>
      </c>
      <c r="C29" s="3"/>
      <c r="D29" s="3"/>
      <c r="E29" s="3"/>
      <c r="F29" s="5">
        <f>F23+F27</f>
        <v>1639964.8900000001</v>
      </c>
      <c r="G29" s="3"/>
      <c r="H29" s="3"/>
      <c r="I29" s="3"/>
      <c r="J29" s="3"/>
      <c r="K29" s="3"/>
      <c r="L29" s="3"/>
      <c r="M29" s="3"/>
      <c r="N29" s="3"/>
    </row>
    <row r="30" spans="2:14" ht="12.75">
      <c r="B30" s="3" t="s">
        <v>10</v>
      </c>
      <c r="C30" s="3"/>
      <c r="D30" s="3"/>
      <c r="E30" s="3"/>
      <c r="F30" s="5">
        <f>F24</f>
        <v>1598451.22</v>
      </c>
      <c r="G30" s="3"/>
      <c r="H30" s="3"/>
      <c r="I30" s="3"/>
      <c r="J30" s="3"/>
      <c r="K30" s="3"/>
      <c r="L30" s="3"/>
      <c r="M30" s="3"/>
      <c r="N30" s="3"/>
    </row>
    <row r="31" spans="2:14" ht="12.75">
      <c r="B31" s="3" t="s">
        <v>11</v>
      </c>
      <c r="C31" s="3"/>
      <c r="D31" s="3"/>
      <c r="E31" s="3"/>
      <c r="G31" s="3"/>
      <c r="H31" s="3"/>
      <c r="I31" s="3"/>
      <c r="J31" s="3"/>
      <c r="K31" s="3"/>
      <c r="L31" s="3"/>
      <c r="M31" s="3"/>
      <c r="N31" s="3"/>
    </row>
    <row r="32" spans="2:14" ht="12.75">
      <c r="B32" s="3" t="s">
        <v>12</v>
      </c>
      <c r="C32" s="3"/>
      <c r="D32" s="3"/>
      <c r="E32" s="3"/>
      <c r="F32" s="5">
        <f>F29-F30</f>
        <v>41513.67000000016</v>
      </c>
      <c r="G32" s="3"/>
      <c r="H32" s="3"/>
      <c r="I32" s="3"/>
      <c r="J32" s="3"/>
      <c r="K32" s="3"/>
      <c r="L32" s="3"/>
      <c r="M32" s="3"/>
      <c r="N32" s="3"/>
    </row>
    <row r="33" spans="1:14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2.75">
      <c r="A35" s="3"/>
      <c r="H35" s="3"/>
      <c r="I35" s="3"/>
      <c r="J35" s="3"/>
      <c r="K35" s="3"/>
      <c r="L35" s="3"/>
      <c r="M35" s="3"/>
      <c r="N35" s="3"/>
    </row>
    <row r="36" spans="1:14" ht="12.75">
      <c r="A36" s="3"/>
      <c r="H36" s="3"/>
      <c r="I36" s="3"/>
      <c r="J36" s="3"/>
      <c r="K36" s="3"/>
      <c r="L36" s="3"/>
      <c r="M36" s="3"/>
      <c r="N36" s="3"/>
    </row>
    <row r="40" ht="10.5" customHeight="1">
      <c r="H40" s="7"/>
    </row>
    <row r="41" ht="12.75">
      <c r="H41" s="8"/>
    </row>
    <row r="47" ht="12.75">
      <c r="D47" t="s">
        <v>13</v>
      </c>
    </row>
    <row r="48" ht="12.75">
      <c r="D48" t="s">
        <v>14</v>
      </c>
    </row>
    <row r="50" spans="1:9" ht="12.75">
      <c r="A50" s="9" t="s">
        <v>15</v>
      </c>
      <c r="B50" s="10"/>
      <c r="C50" s="10"/>
      <c r="D50" s="11"/>
      <c r="E50" s="12" t="s">
        <v>16</v>
      </c>
      <c r="F50" s="12" t="s">
        <v>17</v>
      </c>
      <c r="G50" s="13" t="s">
        <v>18</v>
      </c>
      <c r="H50" s="14" t="s">
        <v>19</v>
      </c>
      <c r="I50" s="12" t="s">
        <v>20</v>
      </c>
    </row>
    <row r="51" spans="1:9" ht="12.75">
      <c r="A51" s="15" t="s">
        <v>21</v>
      </c>
      <c r="B51" s="16"/>
      <c r="C51" s="16" t="s">
        <v>22</v>
      </c>
      <c r="D51" s="17"/>
      <c r="E51" s="18" t="s">
        <v>203</v>
      </c>
      <c r="F51" s="19" t="s">
        <v>23</v>
      </c>
      <c r="G51" s="20" t="s">
        <v>204</v>
      </c>
      <c r="H51" s="20" t="s">
        <v>205</v>
      </c>
      <c r="I51" s="18" t="s">
        <v>24</v>
      </c>
    </row>
    <row r="52" spans="1:9" ht="12.75">
      <c r="A52" s="21" t="s">
        <v>25</v>
      </c>
      <c r="B52" s="22"/>
      <c r="C52" s="22"/>
      <c r="D52" s="23"/>
      <c r="E52" s="24" t="s">
        <v>26</v>
      </c>
      <c r="F52" s="25" t="s">
        <v>27</v>
      </c>
      <c r="G52" s="26" t="s">
        <v>28</v>
      </c>
      <c r="H52" s="26" t="s">
        <v>29</v>
      </c>
      <c r="I52" s="24" t="s">
        <v>30</v>
      </c>
    </row>
    <row r="54" spans="1:9" ht="12.75">
      <c r="A54" s="27">
        <v>6</v>
      </c>
      <c r="B54" s="27" t="s">
        <v>31</v>
      </c>
      <c r="C54" s="27"/>
      <c r="D54" s="27"/>
      <c r="E54" s="28">
        <f>E56+E61+E69+E82+E102+E126+E131</f>
        <v>3415187.5999999996</v>
      </c>
      <c r="F54" s="28">
        <f>F56+F61+F69+F82+F102+F126+F131</f>
        <v>0</v>
      </c>
      <c r="G54" s="28">
        <f>G56+G61+G69+G82+G102+G126+G131</f>
        <v>3415187.5999999996</v>
      </c>
      <c r="H54" s="28">
        <f>H56+H61+H69+H82+H102+H126</f>
        <v>1620578.0999999999</v>
      </c>
      <c r="I54" s="29">
        <f>(H54/G54)*100</f>
        <v>47.45209604298165</v>
      </c>
    </row>
    <row r="55" spans="11:14" ht="12.75">
      <c r="K55" s="7"/>
      <c r="L55" s="8"/>
      <c r="M55" s="8"/>
      <c r="N55" s="7"/>
    </row>
    <row r="56" spans="1:14" ht="12.75">
      <c r="A56" s="27">
        <v>63</v>
      </c>
      <c r="B56" s="27" t="s">
        <v>190</v>
      </c>
      <c r="C56" s="27"/>
      <c r="D56" s="27"/>
      <c r="E56" s="36">
        <f>E58</f>
        <v>16480</v>
      </c>
      <c r="F56" s="36">
        <f>F58</f>
        <v>0</v>
      </c>
      <c r="G56" s="36">
        <f>G58</f>
        <v>16480</v>
      </c>
      <c r="H56" s="28">
        <f>H58</f>
        <v>0</v>
      </c>
      <c r="K56" s="7"/>
      <c r="L56" s="8"/>
      <c r="M56" s="8"/>
      <c r="N56" s="32"/>
    </row>
    <row r="57" spans="1:14" ht="12.75">
      <c r="A57" s="27">
        <v>636</v>
      </c>
      <c r="B57" s="27" t="s">
        <v>188</v>
      </c>
      <c r="C57" s="27"/>
      <c r="D57" s="27"/>
      <c r="G57" s="36"/>
      <c r="K57" s="7"/>
      <c r="L57" s="7"/>
      <c r="M57" s="7"/>
      <c r="N57" s="7"/>
    </row>
    <row r="58" spans="2:14" ht="12.75">
      <c r="B58" s="27" t="s">
        <v>189</v>
      </c>
      <c r="C58" s="27"/>
      <c r="D58" s="27"/>
      <c r="E58" s="36">
        <f>E59</f>
        <v>16480</v>
      </c>
      <c r="F58" s="36">
        <f>F59</f>
        <v>0</v>
      </c>
      <c r="G58" s="36">
        <f>G59</f>
        <v>16480</v>
      </c>
      <c r="H58" s="36">
        <f>H59</f>
        <v>0</v>
      </c>
      <c r="K58" s="7"/>
      <c r="L58" s="7"/>
      <c r="M58" s="7"/>
      <c r="N58" s="7"/>
    </row>
    <row r="59" spans="1:14" ht="12.75">
      <c r="A59">
        <v>6361</v>
      </c>
      <c r="B59" t="s">
        <v>191</v>
      </c>
      <c r="E59" s="40">
        <v>16480</v>
      </c>
      <c r="F59" s="40">
        <v>0</v>
      </c>
      <c r="G59" s="40">
        <f>E59+F59</f>
        <v>16480</v>
      </c>
      <c r="H59" s="31">
        <v>0</v>
      </c>
      <c r="I59" s="29"/>
      <c r="K59" s="7"/>
      <c r="L59" s="7"/>
      <c r="M59" s="7"/>
      <c r="N59" s="7"/>
    </row>
    <row r="60" spans="9:14" ht="12.75">
      <c r="I60" s="29"/>
      <c r="J60" s="7"/>
      <c r="K60" s="33"/>
      <c r="L60" s="34"/>
      <c r="M60" s="34"/>
      <c r="N60" s="35"/>
    </row>
    <row r="61" spans="1:14" ht="12.75">
      <c r="A61" s="30">
        <v>64</v>
      </c>
      <c r="B61" s="27" t="s">
        <v>32</v>
      </c>
      <c r="C61" s="27"/>
      <c r="E61" s="28">
        <f>E62</f>
        <v>361.99</v>
      </c>
      <c r="F61" s="28">
        <f>F62</f>
        <v>0</v>
      </c>
      <c r="G61" s="28">
        <f>G62</f>
        <v>361.99</v>
      </c>
      <c r="H61" s="28">
        <f>H62</f>
        <v>4.31</v>
      </c>
      <c r="I61" s="29">
        <f>(H61/G61)*100</f>
        <v>1.1906406254316417</v>
      </c>
      <c r="J61" s="7"/>
      <c r="K61" s="34"/>
      <c r="L61" s="34"/>
      <c r="M61" s="34"/>
      <c r="N61" s="35"/>
    </row>
    <row r="62" spans="1:14" ht="12.75">
      <c r="A62" s="27">
        <v>641</v>
      </c>
      <c r="B62" s="27" t="s">
        <v>33</v>
      </c>
      <c r="C62" s="27"/>
      <c r="D62" s="27"/>
      <c r="E62" s="28">
        <v>361.99</v>
      </c>
      <c r="F62" s="28">
        <v>0</v>
      </c>
      <c r="G62" s="28">
        <f>E62+F62</f>
        <v>361.99</v>
      </c>
      <c r="H62" s="28">
        <f>H63+H65</f>
        <v>4.31</v>
      </c>
      <c r="I62" s="29">
        <f>(H62/G62)*100</f>
        <v>1.1906406254316417</v>
      </c>
      <c r="J62" s="7"/>
      <c r="K62" s="38"/>
      <c r="L62" s="38"/>
      <c r="M62" s="38"/>
      <c r="N62" s="35"/>
    </row>
    <row r="63" spans="1:14" ht="12.75">
      <c r="A63">
        <v>6413</v>
      </c>
      <c r="B63" t="s">
        <v>34</v>
      </c>
      <c r="G63" s="31"/>
      <c r="H63" s="31">
        <f>H64</f>
        <v>4.31</v>
      </c>
      <c r="J63" s="7"/>
      <c r="K63" s="38"/>
      <c r="L63" s="38"/>
      <c r="M63" s="38"/>
      <c r="N63" s="35"/>
    </row>
    <row r="64" spans="1:14" ht="12.75">
      <c r="A64">
        <v>64132</v>
      </c>
      <c r="B64" t="s">
        <v>35</v>
      </c>
      <c r="G64" s="31"/>
      <c r="H64" s="31">
        <v>4.31</v>
      </c>
      <c r="J64" s="7"/>
      <c r="K64" s="38"/>
      <c r="L64" s="38"/>
      <c r="M64" s="38"/>
      <c r="N64" s="35"/>
    </row>
    <row r="65" spans="1:14" ht="12.75">
      <c r="A65">
        <v>6414</v>
      </c>
      <c r="B65" t="s">
        <v>193</v>
      </c>
      <c r="H65">
        <f>H66</f>
        <v>0</v>
      </c>
      <c r="J65" s="33"/>
      <c r="K65" s="38"/>
      <c r="L65" s="38"/>
      <c r="M65" s="38"/>
      <c r="N65" s="35"/>
    </row>
    <row r="66" spans="1:14" ht="12.75">
      <c r="A66">
        <v>64143</v>
      </c>
      <c r="B66" t="s">
        <v>192</v>
      </c>
      <c r="G66" s="31"/>
      <c r="H66">
        <v>0</v>
      </c>
      <c r="J66" s="34"/>
      <c r="K66" s="39"/>
      <c r="L66" s="34"/>
      <c r="M66" s="34"/>
      <c r="N66" s="35"/>
    </row>
    <row r="67" spans="10:14" ht="12.75">
      <c r="J67" s="38"/>
      <c r="K67" s="34"/>
      <c r="L67" s="34"/>
      <c r="M67" s="34"/>
      <c r="N67" s="35"/>
    </row>
    <row r="68" spans="1:14" ht="12.75">
      <c r="A68" s="30">
        <v>65</v>
      </c>
      <c r="B68" s="30" t="s">
        <v>36</v>
      </c>
      <c r="C68" s="30"/>
      <c r="D68" s="30"/>
      <c r="G68" s="31"/>
      <c r="H68" s="27"/>
      <c r="I68" s="29"/>
      <c r="J68" s="38"/>
      <c r="K68" s="38"/>
      <c r="L68" s="34"/>
      <c r="M68" s="34"/>
      <c r="N68" s="35"/>
    </row>
    <row r="69" spans="1:10" ht="12.75">
      <c r="A69" s="30"/>
      <c r="B69" s="30" t="s">
        <v>37</v>
      </c>
      <c r="C69" s="30"/>
      <c r="D69" s="30"/>
      <c r="E69" s="28">
        <f>E72+E70</f>
        <v>728300</v>
      </c>
      <c r="F69" s="28">
        <f>F72+F70</f>
        <v>0</v>
      </c>
      <c r="G69" s="28">
        <f>G72+G70</f>
        <v>728300</v>
      </c>
      <c r="H69" s="28">
        <f>H72+H70</f>
        <v>398622.55</v>
      </c>
      <c r="I69" s="29">
        <f>(H69/G69)*100</f>
        <v>54.733289853082525</v>
      </c>
      <c r="J69" s="38"/>
    </row>
    <row r="70" spans="1:10" ht="12.75">
      <c r="A70" s="27">
        <v>651</v>
      </c>
      <c r="B70" s="27" t="s">
        <v>38</v>
      </c>
      <c r="C70" s="27"/>
      <c r="D70" s="27"/>
      <c r="E70" s="28">
        <v>0</v>
      </c>
      <c r="F70" s="28">
        <v>0</v>
      </c>
      <c r="G70" s="28">
        <f>E70+F70</f>
        <v>0</v>
      </c>
      <c r="H70" s="36">
        <f>H71</f>
        <v>0</v>
      </c>
      <c r="I70" s="29">
        <f>(H72/G72)*100</f>
        <v>54.733289853082525</v>
      </c>
      <c r="J70" s="38"/>
    </row>
    <row r="71" spans="1:10" ht="12.75">
      <c r="A71">
        <v>65149</v>
      </c>
      <c r="B71" s="37" t="s">
        <v>38</v>
      </c>
      <c r="E71" s="27"/>
      <c r="F71" s="27"/>
      <c r="G71" s="28"/>
      <c r="H71" s="36">
        <v>0</v>
      </c>
      <c r="J71" s="39"/>
    </row>
    <row r="72" spans="1:10" ht="12.75">
      <c r="A72" s="27">
        <v>652</v>
      </c>
      <c r="B72" s="27" t="s">
        <v>39</v>
      </c>
      <c r="C72" s="27"/>
      <c r="E72" s="28">
        <v>728300</v>
      </c>
      <c r="F72" s="28">
        <v>0</v>
      </c>
      <c r="G72" s="28">
        <f>E72+F72</f>
        <v>728300</v>
      </c>
      <c r="H72" s="28">
        <f>H73</f>
        <v>398622.55</v>
      </c>
      <c r="J72" s="34"/>
    </row>
    <row r="73" spans="1:10" ht="12.75">
      <c r="A73">
        <v>6526</v>
      </c>
      <c r="B73" t="s">
        <v>40</v>
      </c>
      <c r="G73" s="31"/>
      <c r="H73" s="31">
        <f>H74+H76+H77+H78+H79</f>
        <v>398622.55</v>
      </c>
      <c r="J73" s="38"/>
    </row>
    <row r="74" spans="1:8" ht="12.75">
      <c r="A74">
        <v>65264</v>
      </c>
      <c r="B74" t="s">
        <v>41</v>
      </c>
      <c r="G74" s="31"/>
      <c r="H74" s="31">
        <f>H75</f>
        <v>388009.55</v>
      </c>
    </row>
    <row r="75" spans="1:8" ht="12.75">
      <c r="A75">
        <v>652641</v>
      </c>
      <c r="B75" t="s">
        <v>42</v>
      </c>
      <c r="G75" s="31"/>
      <c r="H75" s="31">
        <v>388009.55</v>
      </c>
    </row>
    <row r="76" spans="1:8" ht="12.75">
      <c r="A76">
        <v>65267</v>
      </c>
      <c r="B76" t="s">
        <v>43</v>
      </c>
      <c r="G76" s="31"/>
      <c r="H76" s="40">
        <v>0</v>
      </c>
    </row>
    <row r="77" spans="1:8" ht="12.75">
      <c r="A77">
        <v>6526801</v>
      </c>
      <c r="B77" t="s">
        <v>44</v>
      </c>
      <c r="H77">
        <v>0</v>
      </c>
    </row>
    <row r="78" spans="1:8" ht="12.75">
      <c r="A78">
        <v>652691</v>
      </c>
      <c r="B78" t="s">
        <v>45</v>
      </c>
      <c r="G78" s="31"/>
      <c r="H78" s="31">
        <v>10613</v>
      </c>
    </row>
    <row r="79" spans="1:8" ht="12.75">
      <c r="A79">
        <v>652692</v>
      </c>
      <c r="B79" t="s">
        <v>46</v>
      </c>
      <c r="H79" s="31">
        <v>0</v>
      </c>
    </row>
    <row r="81" spans="1:9" ht="12.75">
      <c r="A81" s="30">
        <v>66</v>
      </c>
      <c r="B81" s="30" t="s">
        <v>47</v>
      </c>
      <c r="C81" s="30"/>
      <c r="D81" s="27"/>
      <c r="E81" s="27"/>
      <c r="F81" s="27"/>
      <c r="G81" s="28"/>
      <c r="H81" s="28"/>
      <c r="I81" s="27"/>
    </row>
    <row r="82" spans="1:9" ht="12.75">
      <c r="A82" s="27"/>
      <c r="B82" s="30" t="s">
        <v>48</v>
      </c>
      <c r="C82" s="27"/>
      <c r="D82" s="27"/>
      <c r="E82" s="28">
        <f>E83+E86</f>
        <v>7000</v>
      </c>
      <c r="F82" s="28">
        <f>F83+F86</f>
        <v>0</v>
      </c>
      <c r="G82" s="28">
        <f>G83+G86</f>
        <v>7000</v>
      </c>
      <c r="H82" s="28">
        <f>H83+H86</f>
        <v>12284</v>
      </c>
      <c r="I82" s="29">
        <f>(H82/G82)*100</f>
        <v>175.4857142857143</v>
      </c>
    </row>
    <row r="83" spans="1:8" ht="12.75">
      <c r="A83" s="27">
        <v>661</v>
      </c>
      <c r="B83" s="27" t="s">
        <v>47</v>
      </c>
      <c r="C83" s="27"/>
      <c r="D83" s="27"/>
      <c r="E83" s="28">
        <v>5000</v>
      </c>
      <c r="F83" s="28">
        <v>0</v>
      </c>
      <c r="G83" s="28">
        <f>E83+F83</f>
        <v>5000</v>
      </c>
      <c r="H83" s="28">
        <f>H84</f>
        <v>6810</v>
      </c>
    </row>
    <row r="84" spans="1:9" ht="12.75">
      <c r="A84">
        <v>66151</v>
      </c>
      <c r="B84" t="s">
        <v>49</v>
      </c>
      <c r="G84" s="31"/>
      <c r="H84" s="31">
        <v>6810</v>
      </c>
      <c r="I84" s="41"/>
    </row>
    <row r="85" ht="12.75">
      <c r="G85" s="31"/>
    </row>
    <row r="86" spans="1:9" ht="12.75">
      <c r="A86" s="27">
        <v>663</v>
      </c>
      <c r="B86" s="27" t="s">
        <v>50</v>
      </c>
      <c r="C86" s="27"/>
      <c r="D86" s="27"/>
      <c r="E86" s="28">
        <v>2000</v>
      </c>
      <c r="F86" s="28">
        <v>0</v>
      </c>
      <c r="G86" s="28">
        <f>E86+F86</f>
        <v>2000</v>
      </c>
      <c r="H86" s="28">
        <f>H87+H98</f>
        <v>5474</v>
      </c>
      <c r="I86" s="27"/>
    </row>
    <row r="87" spans="1:8" ht="12.75">
      <c r="A87">
        <v>6631</v>
      </c>
      <c r="B87" t="s">
        <v>51</v>
      </c>
      <c r="H87" s="31">
        <f>H88+H89</f>
        <v>3874</v>
      </c>
    </row>
    <row r="88" spans="1:14" ht="12.75">
      <c r="A88">
        <v>66311</v>
      </c>
      <c r="B88" t="s">
        <v>213</v>
      </c>
      <c r="H88" s="31">
        <v>3490</v>
      </c>
      <c r="K88" s="3"/>
      <c r="L88" s="3"/>
      <c r="M88" s="3"/>
      <c r="N88" s="3"/>
    </row>
    <row r="89" spans="1:14" ht="12.75">
      <c r="A89">
        <v>66313</v>
      </c>
      <c r="B89" t="s">
        <v>52</v>
      </c>
      <c r="H89" s="31">
        <v>384</v>
      </c>
      <c r="K89" s="3"/>
      <c r="L89" s="3"/>
      <c r="M89" s="3"/>
      <c r="N89" s="3"/>
    </row>
    <row r="90" spans="10:14" ht="12.75">
      <c r="J90" t="s">
        <v>53</v>
      </c>
      <c r="K90" s="3"/>
      <c r="L90" s="3"/>
      <c r="M90" s="3"/>
      <c r="N90" s="3"/>
    </row>
    <row r="93" spans="1:9" ht="12.75">
      <c r="A93" s="9" t="s">
        <v>15</v>
      </c>
      <c r="B93" s="10"/>
      <c r="C93" s="10"/>
      <c r="D93" s="11"/>
      <c r="E93" s="12" t="s">
        <v>16</v>
      </c>
      <c r="F93" s="12" t="s">
        <v>17</v>
      </c>
      <c r="G93" s="42" t="s">
        <v>54</v>
      </c>
      <c r="H93" s="14" t="s">
        <v>19</v>
      </c>
      <c r="I93" s="12" t="s">
        <v>20</v>
      </c>
    </row>
    <row r="94" spans="1:9" ht="12.75">
      <c r="A94" s="15" t="s">
        <v>21</v>
      </c>
      <c r="B94" s="16"/>
      <c r="C94" s="16" t="s">
        <v>22</v>
      </c>
      <c r="D94" s="17"/>
      <c r="E94" s="18" t="s">
        <v>203</v>
      </c>
      <c r="F94" s="19" t="s">
        <v>23</v>
      </c>
      <c r="G94" s="43" t="s">
        <v>206</v>
      </c>
      <c r="H94" s="20" t="s">
        <v>205</v>
      </c>
      <c r="I94" s="18" t="s">
        <v>24</v>
      </c>
    </row>
    <row r="95" spans="1:9" ht="12.75">
      <c r="A95" s="21" t="s">
        <v>25</v>
      </c>
      <c r="B95" s="22"/>
      <c r="C95" s="22"/>
      <c r="D95" s="23"/>
      <c r="E95" s="24" t="s">
        <v>26</v>
      </c>
      <c r="F95" s="25" t="s">
        <v>27</v>
      </c>
      <c r="G95" s="44" t="s">
        <v>28</v>
      </c>
      <c r="H95" s="26" t="s">
        <v>29</v>
      </c>
      <c r="I95" s="24" t="s">
        <v>30</v>
      </c>
    </row>
    <row r="98" spans="1:8" ht="12.75">
      <c r="A98">
        <v>6632</v>
      </c>
      <c r="B98" t="s">
        <v>55</v>
      </c>
      <c r="G98" s="31"/>
      <c r="H98" s="31">
        <f>H99</f>
        <v>1600</v>
      </c>
    </row>
    <row r="99" spans="1:8" ht="12.75">
      <c r="A99">
        <v>66323</v>
      </c>
      <c r="B99" t="s">
        <v>56</v>
      </c>
      <c r="G99" s="31"/>
      <c r="H99" s="31">
        <v>1600</v>
      </c>
    </row>
    <row r="102" spans="1:10" ht="12.75">
      <c r="A102" s="30">
        <v>67</v>
      </c>
      <c r="B102" s="30" t="s">
        <v>57</v>
      </c>
      <c r="C102" s="27"/>
      <c r="D102" s="27"/>
      <c r="E102" s="28">
        <f>E103</f>
        <v>2660045.61</v>
      </c>
      <c r="F102" s="28">
        <f>F103</f>
        <v>0</v>
      </c>
      <c r="G102" s="28">
        <f>G103</f>
        <v>2660045.61</v>
      </c>
      <c r="H102" s="28">
        <f>H103</f>
        <v>1208066.8499999999</v>
      </c>
      <c r="I102" s="29">
        <f>(H102/G102)*100</f>
        <v>45.41526827429097</v>
      </c>
      <c r="J102" s="3"/>
    </row>
    <row r="103" spans="1:10" ht="12.75">
      <c r="A103" s="27">
        <v>671</v>
      </c>
      <c r="B103" s="30" t="s">
        <v>58</v>
      </c>
      <c r="C103" s="27"/>
      <c r="D103" s="27"/>
      <c r="E103" s="28">
        <v>2660045.61</v>
      </c>
      <c r="F103" s="28">
        <v>0</v>
      </c>
      <c r="G103" s="28">
        <f>E103+F103</f>
        <v>2660045.61</v>
      </c>
      <c r="H103" s="28">
        <f>H104+H122</f>
        <v>1208066.8499999999</v>
      </c>
      <c r="I103" s="29">
        <f>(H103/G103)*100</f>
        <v>45.41526827429097</v>
      </c>
      <c r="J103" s="3"/>
    </row>
    <row r="104" spans="1:10" ht="12.75">
      <c r="A104" s="3">
        <v>6711</v>
      </c>
      <c r="B104" s="45" t="s">
        <v>59</v>
      </c>
      <c r="H104" s="31">
        <f>H105</f>
        <v>1208066.8499999999</v>
      </c>
      <c r="I104" s="29"/>
      <c r="J104" s="3"/>
    </row>
    <row r="105" spans="1:9" ht="12.75">
      <c r="A105">
        <v>67111</v>
      </c>
      <c r="B105" s="45" t="s">
        <v>60</v>
      </c>
      <c r="H105" s="31">
        <f>H106+H107+H108+H109+H110+H111+H112+H113+H114+H115+H116+H117+H118+H119+H120+H121</f>
        <v>1208066.8499999999</v>
      </c>
      <c r="I105" s="29"/>
    </row>
    <row r="106" spans="1:10" ht="12.75">
      <c r="A106" s="46">
        <v>6711101</v>
      </c>
      <c r="B106" s="45" t="s">
        <v>61</v>
      </c>
      <c r="H106" s="31">
        <v>1057349.13</v>
      </c>
      <c r="I106" s="29"/>
      <c r="J106" s="47"/>
    </row>
    <row r="107" spans="1:9" ht="12.75">
      <c r="A107" s="46">
        <v>6711102</v>
      </c>
      <c r="B107" s="45" t="s">
        <v>62</v>
      </c>
      <c r="H107" s="31">
        <v>94553.64</v>
      </c>
      <c r="I107" s="29"/>
    </row>
    <row r="108" spans="1:9" ht="12.75">
      <c r="A108" s="46">
        <v>6711103</v>
      </c>
      <c r="B108" s="45" t="s">
        <v>63</v>
      </c>
      <c r="H108" s="31">
        <v>55255.21</v>
      </c>
      <c r="I108" s="29"/>
    </row>
    <row r="109" spans="1:9" ht="12.75">
      <c r="A109" s="46">
        <v>6711104</v>
      </c>
      <c r="B109" s="45" t="s">
        <v>64</v>
      </c>
      <c r="H109" s="31">
        <v>0</v>
      </c>
      <c r="I109" s="29"/>
    </row>
    <row r="110" spans="1:9" ht="12.75">
      <c r="A110">
        <v>6711105</v>
      </c>
      <c r="B110" t="s">
        <v>65</v>
      </c>
      <c r="H110" s="40">
        <v>0</v>
      </c>
      <c r="I110" s="29"/>
    </row>
    <row r="111" spans="1:9" ht="12.75">
      <c r="A111" s="46">
        <v>6711106</v>
      </c>
      <c r="B111" s="45" t="s">
        <v>66</v>
      </c>
      <c r="H111" s="31">
        <v>0</v>
      </c>
      <c r="I111" s="29"/>
    </row>
    <row r="112" spans="1:9" ht="12.75">
      <c r="A112" s="46">
        <v>6711107</v>
      </c>
      <c r="B112" s="45" t="s">
        <v>67</v>
      </c>
      <c r="H112" s="31">
        <v>0</v>
      </c>
      <c r="I112" s="29"/>
    </row>
    <row r="113" spans="1:14" ht="12.75">
      <c r="A113" s="46">
        <v>6711108</v>
      </c>
      <c r="B113" s="45" t="s">
        <v>68</v>
      </c>
      <c r="H113" s="31">
        <v>0</v>
      </c>
      <c r="I113" s="29"/>
      <c r="K113" s="17"/>
      <c r="L113" s="17"/>
      <c r="M113" s="17"/>
      <c r="N113" s="17"/>
    </row>
    <row r="114" spans="1:14" ht="12.75">
      <c r="A114" s="46">
        <v>6711109</v>
      </c>
      <c r="B114" s="45" t="s">
        <v>69</v>
      </c>
      <c r="H114" s="31">
        <v>0</v>
      </c>
      <c r="I114" s="29"/>
      <c r="K114" s="48"/>
      <c r="L114" s="49"/>
      <c r="M114" s="49"/>
      <c r="N114" s="50"/>
    </row>
    <row r="115" spans="1:14" ht="12.75">
      <c r="A115" s="46">
        <v>6711110</v>
      </c>
      <c r="B115" s="45" t="s">
        <v>70</v>
      </c>
      <c r="H115" s="31">
        <v>0</v>
      </c>
      <c r="I115" s="29"/>
      <c r="K115" s="48"/>
      <c r="L115" s="49"/>
      <c r="M115" s="49"/>
      <c r="N115" s="51"/>
    </row>
    <row r="116" spans="1:14" ht="12.75">
      <c r="A116" s="46">
        <v>6711111</v>
      </c>
      <c r="B116" s="45" t="s">
        <v>71</v>
      </c>
      <c r="H116" s="31">
        <v>0</v>
      </c>
      <c r="I116" s="29"/>
      <c r="K116" s="48"/>
      <c r="L116" s="50"/>
      <c r="M116" s="50"/>
      <c r="N116" s="50"/>
    </row>
    <row r="117" spans="1:14" ht="12.75">
      <c r="A117" s="46">
        <v>6711112</v>
      </c>
      <c r="B117" s="45" t="s">
        <v>72</v>
      </c>
      <c r="H117" s="31">
        <v>0</v>
      </c>
      <c r="K117" s="48"/>
      <c r="L117" s="50"/>
      <c r="M117" s="50"/>
      <c r="N117" s="50"/>
    </row>
    <row r="118" spans="1:14" ht="12.75">
      <c r="A118" s="46">
        <v>6711113</v>
      </c>
      <c r="B118" s="45" t="s">
        <v>73</v>
      </c>
      <c r="H118" s="31">
        <v>0</v>
      </c>
      <c r="K118" s="50"/>
      <c r="L118" s="50"/>
      <c r="M118" s="50"/>
      <c r="N118" s="50"/>
    </row>
    <row r="119" spans="1:14" ht="12.75">
      <c r="A119" s="46">
        <v>6711114</v>
      </c>
      <c r="B119" s="45" t="s">
        <v>74</v>
      </c>
      <c r="H119" s="31">
        <v>0</v>
      </c>
      <c r="K119" s="34"/>
      <c r="L119" s="34"/>
      <c r="M119" s="34"/>
      <c r="N119" s="52"/>
    </row>
    <row r="120" spans="1:14" ht="12.75">
      <c r="A120">
        <v>6711115</v>
      </c>
      <c r="B120" t="s">
        <v>75</v>
      </c>
      <c r="H120" s="31">
        <v>0</v>
      </c>
      <c r="K120" s="39"/>
      <c r="L120" s="34"/>
      <c r="M120" s="34"/>
      <c r="N120" s="53"/>
    </row>
    <row r="121" spans="1:14" ht="12.75">
      <c r="A121" s="46">
        <v>6711120</v>
      </c>
      <c r="B121" s="45" t="s">
        <v>194</v>
      </c>
      <c r="H121" s="31">
        <v>908.87</v>
      </c>
      <c r="K121" s="54"/>
      <c r="L121" s="34"/>
      <c r="M121" s="34"/>
      <c r="N121" s="53"/>
    </row>
    <row r="122" spans="1:14" ht="12.75">
      <c r="A122" s="83">
        <v>6712</v>
      </c>
      <c r="B122" s="30" t="s">
        <v>76</v>
      </c>
      <c r="C122" s="27"/>
      <c r="D122" s="27"/>
      <c r="E122" s="27"/>
      <c r="F122" s="27"/>
      <c r="G122" s="27"/>
      <c r="H122" s="28">
        <f>H123</f>
        <v>0</v>
      </c>
      <c r="K122" s="54"/>
      <c r="L122" s="34"/>
      <c r="M122" s="34"/>
      <c r="N122" s="53"/>
    </row>
    <row r="123" spans="1:14" ht="12.75">
      <c r="A123" s="46">
        <v>67121</v>
      </c>
      <c r="B123" s="45" t="s">
        <v>77</v>
      </c>
      <c r="H123" s="31">
        <v>0</v>
      </c>
      <c r="K123" s="54"/>
      <c r="L123" s="34"/>
      <c r="M123" s="34"/>
      <c r="N123" s="53"/>
    </row>
    <row r="124" spans="1:14" ht="12.75">
      <c r="A124" s="46">
        <v>6712102</v>
      </c>
      <c r="B124" s="45" t="s">
        <v>78</v>
      </c>
      <c r="H124" s="31">
        <v>0</v>
      </c>
      <c r="K124" s="54"/>
      <c r="L124" s="34"/>
      <c r="M124" s="34"/>
      <c r="N124" s="53"/>
    </row>
    <row r="125" spans="11:14" ht="12.75">
      <c r="K125" s="34"/>
      <c r="L125" s="34"/>
      <c r="M125" s="34"/>
      <c r="N125" s="61"/>
    </row>
    <row r="126" spans="1:14" ht="12.75">
      <c r="A126" s="27">
        <v>68</v>
      </c>
      <c r="B126" s="27" t="s">
        <v>195</v>
      </c>
      <c r="C126" s="27"/>
      <c r="D126" s="27"/>
      <c r="E126" s="36">
        <f>E127</f>
        <v>0</v>
      </c>
      <c r="F126" s="36">
        <f>F127</f>
        <v>0</v>
      </c>
      <c r="G126" s="36">
        <f>G127</f>
        <v>0</v>
      </c>
      <c r="H126" s="36">
        <f>H127</f>
        <v>1600.39</v>
      </c>
      <c r="K126" s="54"/>
      <c r="L126" s="34"/>
      <c r="M126" s="34"/>
      <c r="N126" s="53"/>
    </row>
    <row r="127" spans="1:14" ht="12.75">
      <c r="A127" s="27">
        <v>683</v>
      </c>
      <c r="B127" s="27" t="s">
        <v>196</v>
      </c>
      <c r="C127" s="27"/>
      <c r="D127" s="27"/>
      <c r="E127" s="27">
        <v>0</v>
      </c>
      <c r="F127" s="27">
        <v>0</v>
      </c>
      <c r="G127" s="27">
        <f>E127+F127</f>
        <v>0</v>
      </c>
      <c r="H127" s="36">
        <f>H128</f>
        <v>1600.39</v>
      </c>
      <c r="K127" s="54"/>
      <c r="L127" s="34"/>
      <c r="M127" s="34"/>
      <c r="N127" s="53"/>
    </row>
    <row r="128" spans="1:14" ht="12.75">
      <c r="A128">
        <v>6831</v>
      </c>
      <c r="B128" t="s">
        <v>196</v>
      </c>
      <c r="H128" s="40">
        <v>1600.39</v>
      </c>
      <c r="K128" s="54"/>
      <c r="L128" s="34"/>
      <c r="M128" s="34"/>
      <c r="N128" s="53"/>
    </row>
    <row r="129" spans="8:14" ht="12.75">
      <c r="H129" s="40"/>
      <c r="K129" s="54"/>
      <c r="L129" s="34"/>
      <c r="M129" s="34"/>
      <c r="N129" s="53"/>
    </row>
    <row r="130" spans="11:14" ht="12.75">
      <c r="K130" s="17"/>
      <c r="L130" s="34"/>
      <c r="M130" s="34"/>
      <c r="N130" s="53"/>
    </row>
    <row r="131" spans="2:14" ht="12.75">
      <c r="B131" s="27" t="s">
        <v>201</v>
      </c>
      <c r="C131" s="27"/>
      <c r="D131" s="27"/>
      <c r="E131" s="36">
        <v>3000</v>
      </c>
      <c r="F131" s="36">
        <v>0</v>
      </c>
      <c r="G131" s="36">
        <v>3000</v>
      </c>
      <c r="H131" s="28">
        <v>19386.79</v>
      </c>
      <c r="K131" s="17"/>
      <c r="L131" s="34"/>
      <c r="M131" s="34"/>
      <c r="N131" s="52"/>
    </row>
    <row r="132" spans="11:14" ht="12.75">
      <c r="K132" s="17"/>
      <c r="L132" s="34"/>
      <c r="M132" s="34"/>
      <c r="N132" s="53"/>
    </row>
    <row r="133" spans="11:14" ht="12.75">
      <c r="K133" s="17"/>
      <c r="L133" s="34"/>
      <c r="M133" s="34"/>
      <c r="N133" s="53"/>
    </row>
    <row r="134" spans="10:14" ht="12.75">
      <c r="J134" s="50" t="s">
        <v>79</v>
      </c>
      <c r="K134" s="17"/>
      <c r="L134" s="34"/>
      <c r="M134" s="34"/>
      <c r="N134" s="52"/>
    </row>
    <row r="135" spans="11:14" ht="12.75">
      <c r="K135" s="17"/>
      <c r="L135" s="34"/>
      <c r="M135" s="34"/>
      <c r="N135" s="53"/>
    </row>
    <row r="136" spans="11:14" ht="12.75">
      <c r="K136" s="17"/>
      <c r="L136" s="34"/>
      <c r="M136" s="34"/>
      <c r="N136" s="53"/>
    </row>
    <row r="137" spans="11:14" ht="12.75">
      <c r="K137" s="17"/>
      <c r="L137" s="34"/>
      <c r="M137" s="34"/>
      <c r="N137" s="53"/>
    </row>
    <row r="138" spans="4:14" ht="12.75">
      <c r="D138" t="s">
        <v>80</v>
      </c>
      <c r="I138" s="29"/>
      <c r="J138" s="50"/>
      <c r="K138" s="17"/>
      <c r="L138" s="34"/>
      <c r="M138" s="34"/>
      <c r="N138" s="53"/>
    </row>
    <row r="139" spans="1:14" ht="12.75">
      <c r="A139" t="s">
        <v>81</v>
      </c>
      <c r="I139" s="29"/>
      <c r="J139" s="50"/>
      <c r="K139" s="17"/>
      <c r="L139" s="34"/>
      <c r="M139" s="34"/>
      <c r="N139" s="52"/>
    </row>
    <row r="140" spans="1:14" ht="12.75">
      <c r="A140" t="s">
        <v>82</v>
      </c>
      <c r="I140" s="29"/>
      <c r="J140" s="50"/>
      <c r="K140" s="17"/>
      <c r="L140" s="34"/>
      <c r="M140" s="34"/>
      <c r="N140" s="53"/>
    </row>
    <row r="141" spans="1:14" ht="12.75">
      <c r="A141" t="s">
        <v>83</v>
      </c>
      <c r="I141" s="29"/>
      <c r="J141" s="50"/>
      <c r="K141" s="17"/>
      <c r="L141" s="34"/>
      <c r="M141" s="34"/>
      <c r="N141" s="52"/>
    </row>
    <row r="142" spans="1:14" ht="12.75">
      <c r="A142" t="s">
        <v>84</v>
      </c>
      <c r="I142" s="29"/>
      <c r="J142" s="34"/>
      <c r="K142" s="17"/>
      <c r="L142" s="17"/>
      <c r="M142" s="17"/>
      <c r="N142" s="52"/>
    </row>
    <row r="143" spans="1:14" ht="12.75">
      <c r="A143" s="9" t="s">
        <v>15</v>
      </c>
      <c r="B143" s="10"/>
      <c r="C143" s="55" t="s">
        <v>22</v>
      </c>
      <c r="D143" s="55"/>
      <c r="E143" s="12" t="s">
        <v>85</v>
      </c>
      <c r="F143" s="12" t="s">
        <v>17</v>
      </c>
      <c r="G143" s="13" t="s">
        <v>18</v>
      </c>
      <c r="H143" s="14" t="s">
        <v>19</v>
      </c>
      <c r="I143" s="56" t="s">
        <v>20</v>
      </c>
      <c r="J143" s="39"/>
      <c r="K143" s="17"/>
      <c r="L143" s="17"/>
      <c r="M143" s="17"/>
      <c r="N143" s="52"/>
    </row>
    <row r="144" spans="1:14" ht="12.75">
      <c r="A144" s="15" t="s">
        <v>86</v>
      </c>
      <c r="B144" s="7"/>
      <c r="C144" s="50"/>
      <c r="D144" s="50"/>
      <c r="E144" s="18" t="s">
        <v>207</v>
      </c>
      <c r="F144" s="18" t="s">
        <v>23</v>
      </c>
      <c r="G144" s="20" t="s">
        <v>204</v>
      </c>
      <c r="H144" s="20" t="s">
        <v>205</v>
      </c>
      <c r="I144" s="37" t="s">
        <v>24</v>
      </c>
      <c r="J144" s="54"/>
      <c r="K144" s="17"/>
      <c r="L144" s="17"/>
      <c r="M144" s="17"/>
      <c r="N144" s="52"/>
    </row>
    <row r="145" spans="1:14" ht="12.75">
      <c r="A145" s="21" t="s">
        <v>87</v>
      </c>
      <c r="B145" s="22"/>
      <c r="C145" s="57"/>
      <c r="D145" s="57"/>
      <c r="E145" s="58"/>
      <c r="F145" s="58"/>
      <c r="G145" s="59" t="s">
        <v>26</v>
      </c>
      <c r="H145" s="59" t="s">
        <v>27</v>
      </c>
      <c r="I145" s="60" t="s">
        <v>30</v>
      </c>
      <c r="J145" s="54"/>
      <c r="K145" s="17"/>
      <c r="L145" s="17"/>
      <c r="M145" s="17"/>
      <c r="N145" s="52"/>
    </row>
    <row r="146" spans="1:14" ht="12.75">
      <c r="A146" s="62">
        <v>3</v>
      </c>
      <c r="B146" s="62" t="s">
        <v>88</v>
      </c>
      <c r="C146" s="62"/>
      <c r="D146" s="62"/>
      <c r="E146" s="6">
        <f>E147+E164+E323</f>
        <v>3375187.6000000006</v>
      </c>
      <c r="F146" s="6">
        <f>F147+F164+F323</f>
        <v>0</v>
      </c>
      <c r="G146" s="6">
        <f>G147+G164+G323</f>
        <v>3375187.6000000006</v>
      </c>
      <c r="H146" s="6">
        <f>H147+H164+H323</f>
        <v>1582812.5800000003</v>
      </c>
      <c r="I146" s="29">
        <f>(H146/G146)*100</f>
        <v>46.89554382103086</v>
      </c>
      <c r="J146" s="54"/>
      <c r="L146" s="17"/>
      <c r="M146" s="17"/>
      <c r="N146" s="52"/>
    </row>
    <row r="147" spans="1:14" ht="12.75">
      <c r="A147" s="62">
        <v>31</v>
      </c>
      <c r="B147" s="62" t="s">
        <v>89</v>
      </c>
      <c r="C147" s="62"/>
      <c r="D147" s="62"/>
      <c r="E147" s="6">
        <f>E148+E152+E160</f>
        <v>2490150.6100000003</v>
      </c>
      <c r="F147" s="6">
        <f>F148+F152+F160</f>
        <v>0</v>
      </c>
      <c r="G147" s="6">
        <f>G148+G152+G160</f>
        <v>2490150.6100000003</v>
      </c>
      <c r="H147" s="6">
        <f>H148+H152+H160</f>
        <v>1159431.1900000002</v>
      </c>
      <c r="I147" s="29">
        <f>(H147/G147)*100</f>
        <v>46.56068533943013</v>
      </c>
      <c r="J147" s="54"/>
      <c r="L147" s="54"/>
      <c r="M147" s="54"/>
      <c r="N147" s="53"/>
    </row>
    <row r="148" spans="1:14" ht="12.75">
      <c r="A148" s="62">
        <v>311</v>
      </c>
      <c r="B148" s="62" t="s">
        <v>90</v>
      </c>
      <c r="C148" s="62"/>
      <c r="D148" s="62"/>
      <c r="E148" s="28">
        <f>E149+E150</f>
        <v>1867299.45</v>
      </c>
      <c r="F148" s="28">
        <f>F149+F150</f>
        <v>0</v>
      </c>
      <c r="G148" s="6">
        <f>E148+F148</f>
        <v>1867299.45</v>
      </c>
      <c r="H148" s="6">
        <f>H149</f>
        <v>908598.31</v>
      </c>
      <c r="I148" s="29">
        <f>(H148/G148)*100</f>
        <v>48.65841469615385</v>
      </c>
      <c r="J148" s="34"/>
      <c r="L148" s="8"/>
      <c r="M148" s="8"/>
      <c r="N148" s="53"/>
    </row>
    <row r="149" spans="1:14" ht="12.75">
      <c r="A149" s="37">
        <v>3111</v>
      </c>
      <c r="B149" s="37" t="s">
        <v>91</v>
      </c>
      <c r="C149" s="37"/>
      <c r="D149" s="37"/>
      <c r="E149" s="28">
        <v>1867299.45</v>
      </c>
      <c r="F149" s="36">
        <v>0</v>
      </c>
      <c r="G149" s="6">
        <f>E149+F149</f>
        <v>1867299.45</v>
      </c>
      <c r="H149" s="63">
        <f>H150</f>
        <v>908598.31</v>
      </c>
      <c r="I149" s="29">
        <f>(H149/G149)*100</f>
        <v>48.65841469615385</v>
      </c>
      <c r="J149" s="54"/>
      <c r="L149" s="8"/>
      <c r="M149" s="8"/>
      <c r="N149" s="53"/>
    </row>
    <row r="150" spans="1:14" ht="12.75">
      <c r="A150">
        <v>31111</v>
      </c>
      <c r="B150" t="s">
        <v>92</v>
      </c>
      <c r="G150" s="6"/>
      <c r="H150" s="31">
        <v>908598.31</v>
      </c>
      <c r="I150" s="29"/>
      <c r="J150" s="38"/>
      <c r="L150" s="7"/>
      <c r="M150" s="7"/>
      <c r="N150" s="53"/>
    </row>
    <row r="151" spans="7:14" ht="12.75">
      <c r="G151" s="6"/>
      <c r="H151" s="31"/>
      <c r="I151" s="29"/>
      <c r="J151" s="54"/>
      <c r="L151" s="7"/>
      <c r="M151" s="7"/>
      <c r="N151" s="53"/>
    </row>
    <row r="152" spans="1:14" ht="12.75">
      <c r="A152" s="62">
        <v>312</v>
      </c>
      <c r="B152" s="62" t="s">
        <v>93</v>
      </c>
      <c r="C152" s="62"/>
      <c r="D152" s="62"/>
      <c r="E152" s="28">
        <f>E153+E154+E155+E156+E157</f>
        <v>301675.65</v>
      </c>
      <c r="F152" s="28">
        <f>F153+F154+F155+F156+F157</f>
        <v>0</v>
      </c>
      <c r="G152" s="6">
        <f>E152+F152</f>
        <v>301675.65</v>
      </c>
      <c r="H152" s="6">
        <f>H153</f>
        <v>94553.64</v>
      </c>
      <c r="I152" s="29">
        <f>(H152/G152)*100</f>
        <v>31.34281470844597</v>
      </c>
      <c r="J152" s="54"/>
      <c r="L152" s="7"/>
      <c r="M152" s="7"/>
      <c r="N152" s="53"/>
    </row>
    <row r="153" spans="1:14" ht="12.75">
      <c r="A153" s="37">
        <v>3121</v>
      </c>
      <c r="B153" s="37" t="s">
        <v>93</v>
      </c>
      <c r="C153" s="37"/>
      <c r="D153" s="37"/>
      <c r="E153" s="31">
        <v>301675.65</v>
      </c>
      <c r="F153" s="31">
        <v>0</v>
      </c>
      <c r="G153" s="6">
        <f>E153+F153</f>
        <v>301675.65</v>
      </c>
      <c r="H153" s="63">
        <f>H154+H155+H156+H157+H158</f>
        <v>94553.64</v>
      </c>
      <c r="I153" s="29"/>
      <c r="J153" s="17"/>
      <c r="L153" s="38"/>
      <c r="M153" s="38"/>
      <c r="N153" s="52"/>
    </row>
    <row r="154" spans="1:14" ht="12.75">
      <c r="A154">
        <v>31212</v>
      </c>
      <c r="B154" t="s">
        <v>94</v>
      </c>
      <c r="G154" s="6"/>
      <c r="H154" s="31">
        <v>22000</v>
      </c>
      <c r="I154" s="29"/>
      <c r="J154" s="17"/>
      <c r="L154" s="64"/>
      <c r="M154" s="64"/>
      <c r="N154" s="52"/>
    </row>
    <row r="155" spans="1:14" ht="12.75">
      <c r="A155">
        <v>31213</v>
      </c>
      <c r="B155" t="s">
        <v>95</v>
      </c>
      <c r="G155" s="6"/>
      <c r="H155" s="31">
        <v>8924</v>
      </c>
      <c r="I155" s="29"/>
      <c r="J155" s="17"/>
      <c r="L155" s="64"/>
      <c r="M155" s="64"/>
      <c r="N155" s="52"/>
    </row>
    <row r="156" spans="1:14" ht="12.75">
      <c r="A156">
        <v>31214</v>
      </c>
      <c r="B156" t="s">
        <v>96</v>
      </c>
      <c r="G156" s="6"/>
      <c r="H156" s="40">
        <v>58129.64</v>
      </c>
      <c r="J156" s="17"/>
      <c r="L156" s="64"/>
      <c r="M156" s="64"/>
      <c r="N156" s="52"/>
    </row>
    <row r="157" spans="1:14" ht="12.75">
      <c r="A157">
        <v>31215</v>
      </c>
      <c r="B157" t="s">
        <v>214</v>
      </c>
      <c r="G157" s="6"/>
      <c r="H157" s="31">
        <v>5500</v>
      </c>
      <c r="J157" s="17"/>
      <c r="L157" s="64"/>
      <c r="M157" s="64"/>
      <c r="N157" s="52"/>
    </row>
    <row r="158" spans="1:14" ht="12.75">
      <c r="A158">
        <v>31216</v>
      </c>
      <c r="B158" t="s">
        <v>97</v>
      </c>
      <c r="G158" s="6"/>
      <c r="H158" s="31">
        <v>0</v>
      </c>
      <c r="J158" s="17"/>
      <c r="L158" s="64"/>
      <c r="M158" s="64"/>
      <c r="N158" s="52"/>
    </row>
    <row r="159" spans="7:14" ht="12.75">
      <c r="G159" s="6"/>
      <c r="J159" s="17"/>
      <c r="L159" s="17"/>
      <c r="M159" s="17"/>
      <c r="N159" s="17"/>
    </row>
    <row r="160" spans="1:14" ht="12.75">
      <c r="A160" s="62">
        <v>313</v>
      </c>
      <c r="B160" s="62" t="s">
        <v>98</v>
      </c>
      <c r="C160" s="62"/>
      <c r="D160" s="62"/>
      <c r="E160" s="28">
        <f>E161+E162</f>
        <v>321175.51</v>
      </c>
      <c r="F160" s="28">
        <v>0</v>
      </c>
      <c r="G160" s="6">
        <f aca="true" t="shared" si="0" ref="G160:G167">E160+F160</f>
        <v>321175.51</v>
      </c>
      <c r="H160" s="28">
        <f>H161+H162</f>
        <v>156279.24000000002</v>
      </c>
      <c r="I160" s="29">
        <f>(H160/G160)*100</f>
        <v>48.65851695853149</v>
      </c>
      <c r="J160" s="17"/>
      <c r="L160" s="54"/>
      <c r="M160" s="54"/>
      <c r="N160" s="17"/>
    </row>
    <row r="161" spans="1:14" ht="12.75">
      <c r="A161">
        <v>3132</v>
      </c>
      <c r="B161" t="s">
        <v>99</v>
      </c>
      <c r="E161" s="31">
        <v>289431.42</v>
      </c>
      <c r="F161" s="40">
        <v>0</v>
      </c>
      <c r="G161" s="6">
        <f t="shared" si="0"/>
        <v>289431.42</v>
      </c>
      <c r="H161" s="31">
        <v>140832.98</v>
      </c>
      <c r="I161" s="29">
        <f>(H161/G161)*100</f>
        <v>48.65849740847072</v>
      </c>
      <c r="J161" s="17"/>
      <c r="L161" s="38"/>
      <c r="M161" s="38"/>
      <c r="N161" s="53"/>
    </row>
    <row r="162" spans="1:14" ht="12.75">
      <c r="A162">
        <v>3133</v>
      </c>
      <c r="B162" t="s">
        <v>100</v>
      </c>
      <c r="E162" s="31">
        <v>31744.09</v>
      </c>
      <c r="F162" s="40">
        <v>0</v>
      </c>
      <c r="G162" s="6">
        <f t="shared" si="0"/>
        <v>31744.09</v>
      </c>
      <c r="H162" s="31">
        <v>15446.26</v>
      </c>
      <c r="I162" s="29"/>
      <c r="J162" s="17"/>
      <c r="L162" s="38"/>
      <c r="M162" s="38"/>
      <c r="N162" s="65"/>
    </row>
    <row r="163" spans="7:14" ht="12.75">
      <c r="G163" s="6">
        <f t="shared" si="0"/>
        <v>0</v>
      </c>
      <c r="H163" s="31"/>
      <c r="I163" s="29"/>
      <c r="J163" s="17"/>
      <c r="L163" s="8"/>
      <c r="M163" s="8"/>
      <c r="N163" s="7"/>
    </row>
    <row r="164" spans="1:14" ht="12.75">
      <c r="A164" s="62">
        <v>32</v>
      </c>
      <c r="B164" s="62" t="s">
        <v>101</v>
      </c>
      <c r="C164" s="27"/>
      <c r="D164" s="27"/>
      <c r="E164" s="6">
        <f>E165+E190+E233+E298+E293</f>
        <v>885036.9900000001</v>
      </c>
      <c r="F164" s="6">
        <f>F165+F190+F233+F298</f>
        <v>0</v>
      </c>
      <c r="G164" s="6">
        <f t="shared" si="0"/>
        <v>885036.9900000001</v>
      </c>
      <c r="H164" s="6">
        <f>H165+H190+H233+H298+H293</f>
        <v>423381.3900000001</v>
      </c>
      <c r="I164" s="29">
        <f>(H164/G164)*100</f>
        <v>47.83770563081211</v>
      </c>
      <c r="J164" s="17"/>
      <c r="L164" s="8"/>
      <c r="M164" s="8"/>
      <c r="N164" s="32"/>
    </row>
    <row r="165" spans="1:14" ht="12.75">
      <c r="A165" s="62">
        <v>321</v>
      </c>
      <c r="B165" s="62" t="s">
        <v>102</v>
      </c>
      <c r="C165" s="62"/>
      <c r="D165" s="62"/>
      <c r="E165" s="28">
        <f>E166+E171+E174+E186</f>
        <v>126340</v>
      </c>
      <c r="F165" s="28">
        <f>F166+F171+F174+F186</f>
        <v>0</v>
      </c>
      <c r="G165" s="6">
        <f t="shared" si="0"/>
        <v>126340</v>
      </c>
      <c r="H165" s="6">
        <f>H166+H171+H174+H186</f>
        <v>57216.21</v>
      </c>
      <c r="I165" s="29">
        <f>(H165/G165)*100</f>
        <v>45.287486148488206</v>
      </c>
      <c r="J165" s="17"/>
      <c r="L165" s="7"/>
      <c r="M165" s="7"/>
      <c r="N165" s="7"/>
    </row>
    <row r="166" spans="1:14" ht="12.75">
      <c r="A166" s="37">
        <v>3211</v>
      </c>
      <c r="B166" s="37" t="s">
        <v>103</v>
      </c>
      <c r="C166" s="37"/>
      <c r="D166" s="37"/>
      <c r="E166" s="31">
        <v>9000</v>
      </c>
      <c r="F166" s="40">
        <v>0</v>
      </c>
      <c r="G166" s="6">
        <f t="shared" si="0"/>
        <v>9000</v>
      </c>
      <c r="H166" s="63">
        <v>85</v>
      </c>
      <c r="I166" s="36">
        <f>(H166/G166)*100</f>
        <v>0.9444444444444444</v>
      </c>
      <c r="J166" s="17"/>
      <c r="L166" s="7"/>
      <c r="M166" s="7"/>
      <c r="N166" s="7"/>
    </row>
    <row r="167" spans="1:14" ht="12.75">
      <c r="A167">
        <v>32111</v>
      </c>
      <c r="B167" t="s">
        <v>104</v>
      </c>
      <c r="G167" s="6">
        <f t="shared" si="0"/>
        <v>0</v>
      </c>
      <c r="H167" s="31">
        <v>0</v>
      </c>
      <c r="I167" s="29"/>
      <c r="J167" s="17"/>
      <c r="L167" s="7"/>
      <c r="M167" s="7"/>
      <c r="N167" s="7"/>
    </row>
    <row r="168" spans="1:14" ht="12.75">
      <c r="A168">
        <v>32113</v>
      </c>
      <c r="B168" t="s">
        <v>184</v>
      </c>
      <c r="H168" s="40">
        <v>0</v>
      </c>
      <c r="I168" s="29"/>
      <c r="J168" s="17"/>
      <c r="L168" s="17"/>
      <c r="M168" s="17"/>
      <c r="N168" s="17"/>
    </row>
    <row r="169" spans="1:14" ht="12.75">
      <c r="A169">
        <v>32115</v>
      </c>
      <c r="B169" t="s">
        <v>105</v>
      </c>
      <c r="G169" s="6">
        <f>E169+F169</f>
        <v>0</v>
      </c>
      <c r="H169" s="31">
        <v>0</v>
      </c>
      <c r="I169" s="29"/>
      <c r="L169" s="64"/>
      <c r="M169" s="64"/>
      <c r="N169" s="17"/>
    </row>
    <row r="170" spans="12:14" ht="12.75">
      <c r="L170" s="64"/>
      <c r="M170" s="64"/>
      <c r="N170" s="17"/>
    </row>
    <row r="171" spans="1:14" ht="12.75">
      <c r="A171" s="37">
        <v>3212</v>
      </c>
      <c r="B171" s="37" t="s">
        <v>106</v>
      </c>
      <c r="C171" s="37"/>
      <c r="D171" s="37"/>
      <c r="E171" s="31">
        <v>106840</v>
      </c>
      <c r="F171" s="40">
        <v>0</v>
      </c>
      <c r="G171" s="6">
        <f>E171+F171</f>
        <v>106840</v>
      </c>
      <c r="H171" s="28">
        <f>H172</f>
        <v>55255.21</v>
      </c>
      <c r="I171" s="29">
        <f>(H171/G171)*100</f>
        <v>51.71771808311494</v>
      </c>
      <c r="L171" s="66"/>
      <c r="M171" s="66"/>
      <c r="N171" s="53"/>
    </row>
    <row r="172" spans="1:14" ht="12.75">
      <c r="A172">
        <v>32121</v>
      </c>
      <c r="B172" t="s">
        <v>107</v>
      </c>
      <c r="G172" s="6">
        <f>E172+F172</f>
        <v>0</v>
      </c>
      <c r="H172" s="31">
        <v>55255.21</v>
      </c>
      <c r="I172" s="29"/>
      <c r="L172" s="66"/>
      <c r="M172" s="66"/>
      <c r="N172" s="53"/>
    </row>
    <row r="173" spans="7:14" ht="12.75">
      <c r="G173" s="6">
        <f>E173+F173</f>
        <v>0</v>
      </c>
      <c r="H173" s="31"/>
      <c r="I173" s="29"/>
      <c r="L173" s="17"/>
      <c r="M173" s="17"/>
      <c r="N173" s="53"/>
    </row>
    <row r="174" spans="1:14" ht="12.75">
      <c r="A174" s="37">
        <v>3213</v>
      </c>
      <c r="B174" s="37" t="s">
        <v>108</v>
      </c>
      <c r="C174" s="37"/>
      <c r="D174" s="37"/>
      <c r="E174" s="31">
        <v>6500</v>
      </c>
      <c r="F174" s="40">
        <v>0</v>
      </c>
      <c r="G174" s="6">
        <f>E174+F174</f>
        <v>6500</v>
      </c>
      <c r="H174" s="28">
        <f>H175+H176</f>
        <v>400</v>
      </c>
      <c r="I174" s="29">
        <f>(H174/G174)*100</f>
        <v>6.153846153846154</v>
      </c>
      <c r="L174" s="17"/>
      <c r="M174" s="17"/>
      <c r="N174" s="53"/>
    </row>
    <row r="175" spans="1:14" ht="12.75">
      <c r="A175">
        <v>32131</v>
      </c>
      <c r="B175" t="s">
        <v>110</v>
      </c>
      <c r="G175" s="6"/>
      <c r="H175" s="31">
        <v>400</v>
      </c>
      <c r="I175" s="29"/>
      <c r="L175" s="17"/>
      <c r="M175" s="17"/>
      <c r="N175" s="53"/>
    </row>
    <row r="176" spans="1:14" ht="12.75">
      <c r="A176">
        <v>32132</v>
      </c>
      <c r="B176" t="s">
        <v>185</v>
      </c>
      <c r="H176">
        <v>0</v>
      </c>
      <c r="L176" s="17"/>
      <c r="M176" s="17"/>
      <c r="N176" s="17"/>
    </row>
    <row r="177" spans="12:14" ht="12.75">
      <c r="L177" s="17"/>
      <c r="M177" s="17"/>
      <c r="N177" s="17"/>
    </row>
    <row r="178" spans="12:14" ht="12.75">
      <c r="L178" s="17"/>
      <c r="M178" s="17"/>
      <c r="N178" s="17"/>
    </row>
    <row r="179" spans="10:14" ht="12.75">
      <c r="J179" t="s">
        <v>109</v>
      </c>
      <c r="L179" s="17"/>
      <c r="M179" s="17"/>
      <c r="N179" s="17"/>
    </row>
    <row r="180" spans="12:14" ht="12.75">
      <c r="L180" s="17"/>
      <c r="M180" s="17"/>
      <c r="N180" s="17"/>
    </row>
    <row r="181" spans="12:14" ht="12.75">
      <c r="L181" s="17"/>
      <c r="M181" s="17"/>
      <c r="N181" s="17"/>
    </row>
    <row r="182" spans="1:14" ht="12.75">
      <c r="A182" s="9" t="s">
        <v>15</v>
      </c>
      <c r="B182" s="10"/>
      <c r="C182" s="55" t="s">
        <v>22</v>
      </c>
      <c r="D182" s="55"/>
      <c r="E182" s="12" t="s">
        <v>85</v>
      </c>
      <c r="F182" s="12" t="s">
        <v>17</v>
      </c>
      <c r="G182" s="13" t="s">
        <v>18</v>
      </c>
      <c r="H182" s="14" t="s">
        <v>19</v>
      </c>
      <c r="I182" s="56" t="s">
        <v>20</v>
      </c>
      <c r="J182" s="27"/>
      <c r="L182" s="17"/>
      <c r="M182" s="17"/>
      <c r="N182" s="17"/>
    </row>
    <row r="183" spans="1:14" ht="12.75">
      <c r="A183" s="15" t="s">
        <v>86</v>
      </c>
      <c r="B183" s="7"/>
      <c r="C183" s="50"/>
      <c r="D183" s="50"/>
      <c r="E183" s="18" t="s">
        <v>207</v>
      </c>
      <c r="F183" s="18" t="s">
        <v>23</v>
      </c>
      <c r="G183" s="20" t="s">
        <v>204</v>
      </c>
      <c r="H183" s="20" t="s">
        <v>205</v>
      </c>
      <c r="I183" s="37" t="s">
        <v>24</v>
      </c>
      <c r="L183" s="17"/>
      <c r="M183" s="17"/>
      <c r="N183" s="17"/>
    </row>
    <row r="184" spans="1:14" ht="12.75">
      <c r="A184" s="21" t="s">
        <v>87</v>
      </c>
      <c r="B184" s="22"/>
      <c r="C184" s="57"/>
      <c r="D184" s="57"/>
      <c r="E184" s="58"/>
      <c r="F184" s="58"/>
      <c r="G184" s="59" t="s">
        <v>26</v>
      </c>
      <c r="H184" s="59" t="s">
        <v>27</v>
      </c>
      <c r="I184" s="60" t="s">
        <v>30</v>
      </c>
      <c r="L184" s="17"/>
      <c r="M184" s="17"/>
      <c r="N184" s="17"/>
    </row>
    <row r="185" spans="12:14" ht="12.75">
      <c r="L185" s="17"/>
      <c r="M185" s="17"/>
      <c r="N185" s="17"/>
    </row>
    <row r="186" spans="1:14" ht="12.75">
      <c r="A186" s="37">
        <v>3214</v>
      </c>
      <c r="B186" s="37" t="s">
        <v>111</v>
      </c>
      <c r="C186" s="37"/>
      <c r="D186" s="37"/>
      <c r="E186" s="31">
        <v>4000</v>
      </c>
      <c r="F186" s="40">
        <v>0</v>
      </c>
      <c r="G186" s="6">
        <f>E186+F186</f>
        <v>4000</v>
      </c>
      <c r="H186" s="28">
        <f>H187+H188</f>
        <v>1476</v>
      </c>
      <c r="I186" s="29">
        <f>(H186/G186)*100</f>
        <v>36.9</v>
      </c>
      <c r="L186" s="17"/>
      <c r="M186" s="17"/>
      <c r="N186" s="17"/>
    </row>
    <row r="187" spans="1:14" ht="12.75">
      <c r="A187">
        <v>32141</v>
      </c>
      <c r="B187" t="s">
        <v>112</v>
      </c>
      <c r="G187" s="6"/>
      <c r="H187" s="31">
        <v>1476</v>
      </c>
      <c r="I187" s="29"/>
      <c r="L187" s="17"/>
      <c r="M187" s="17"/>
      <c r="N187" s="17"/>
    </row>
    <row r="188" spans="1:14" ht="12.75">
      <c r="A188">
        <v>32149</v>
      </c>
      <c r="B188" t="s">
        <v>111</v>
      </c>
      <c r="G188" s="6"/>
      <c r="H188" s="31">
        <v>0</v>
      </c>
      <c r="L188" s="17"/>
      <c r="M188" s="17"/>
      <c r="N188" s="17"/>
    </row>
    <row r="189" spans="7:14" ht="12.75">
      <c r="G189" s="6"/>
      <c r="L189" s="17"/>
      <c r="M189" s="17"/>
      <c r="N189" s="17"/>
    </row>
    <row r="190" spans="1:14" ht="12.75">
      <c r="A190" s="62">
        <v>322</v>
      </c>
      <c r="B190" s="62" t="s">
        <v>113</v>
      </c>
      <c r="C190" s="62"/>
      <c r="D190" s="62"/>
      <c r="E190" s="28">
        <f>E191+E205+E208+E212+E217+E230</f>
        <v>509887.60000000003</v>
      </c>
      <c r="F190" s="28">
        <f>F191+F205+F208+F212+F217+F230</f>
        <v>0</v>
      </c>
      <c r="G190" s="28">
        <f>G191+G205+G208+G212+G217+G230</f>
        <v>509887.60000000003</v>
      </c>
      <c r="H190" s="28">
        <f>H191+H205+H208+H212+H217+H230</f>
        <v>278361.14</v>
      </c>
      <c r="I190" s="29">
        <f>(H190/G190)*100</f>
        <v>54.59264747760094</v>
      </c>
      <c r="L190" s="17"/>
      <c r="M190" s="17"/>
      <c r="N190" s="17"/>
    </row>
    <row r="191" spans="1:14" ht="12.75">
      <c r="A191">
        <v>3221</v>
      </c>
      <c r="B191" t="s">
        <v>114</v>
      </c>
      <c r="E191" s="31">
        <v>106031.53</v>
      </c>
      <c r="F191" s="31">
        <v>0</v>
      </c>
      <c r="G191" s="6">
        <f>E191+F191</f>
        <v>106031.53</v>
      </c>
      <c r="H191" s="28">
        <f>H192+H195+H198+H199+H200</f>
        <v>51684.310000000005</v>
      </c>
      <c r="I191" s="29">
        <f>(H191/G191)*100</f>
        <v>48.74428389366824</v>
      </c>
      <c r="L191" s="17"/>
      <c r="M191" s="17"/>
      <c r="N191" s="17"/>
    </row>
    <row r="192" spans="1:14" ht="12.75">
      <c r="A192">
        <v>32211</v>
      </c>
      <c r="B192" t="s">
        <v>115</v>
      </c>
      <c r="G192" s="6"/>
      <c r="H192" s="31">
        <f>H193+H194</f>
        <v>4763.77</v>
      </c>
      <c r="L192" s="17"/>
      <c r="M192" s="17"/>
      <c r="N192" s="17"/>
    </row>
    <row r="193" spans="1:14" ht="12.75">
      <c r="A193">
        <v>322111</v>
      </c>
      <c r="B193" t="s">
        <v>115</v>
      </c>
      <c r="G193" s="6"/>
      <c r="H193" s="31">
        <v>4763.77</v>
      </c>
      <c r="I193" s="29"/>
      <c r="L193" s="17"/>
      <c r="M193" s="17"/>
      <c r="N193" s="17"/>
    </row>
    <row r="194" spans="1:14" ht="12.75">
      <c r="A194">
        <v>322112</v>
      </c>
      <c r="B194" t="s">
        <v>116</v>
      </c>
      <c r="G194" s="6"/>
      <c r="H194" s="31">
        <v>0</v>
      </c>
      <c r="I194" s="29"/>
      <c r="L194" s="17"/>
      <c r="M194" s="17"/>
      <c r="N194" s="17"/>
    </row>
    <row r="195" spans="1:9" ht="12.75">
      <c r="A195">
        <v>32212</v>
      </c>
      <c r="B195" t="s">
        <v>117</v>
      </c>
      <c r="G195" s="6"/>
      <c r="H195" s="31">
        <f>H196+H197</f>
        <v>2962.41</v>
      </c>
      <c r="I195" s="29"/>
    </row>
    <row r="196" spans="1:9" ht="12.75">
      <c r="A196">
        <v>322121</v>
      </c>
      <c r="B196" t="s">
        <v>118</v>
      </c>
      <c r="G196" s="6"/>
      <c r="H196" s="31">
        <v>1850.5</v>
      </c>
      <c r="I196" s="29"/>
    </row>
    <row r="197" spans="1:9" ht="12.75">
      <c r="A197">
        <v>322122</v>
      </c>
      <c r="B197" t="s">
        <v>119</v>
      </c>
      <c r="G197" s="6"/>
      <c r="H197" s="31">
        <v>1111.91</v>
      </c>
      <c r="I197" s="29"/>
    </row>
    <row r="198" spans="1:9" ht="12.75">
      <c r="A198">
        <v>32214</v>
      </c>
      <c r="B198" t="s">
        <v>120</v>
      </c>
      <c r="G198" s="6"/>
      <c r="H198" s="31">
        <v>8656.23</v>
      </c>
      <c r="I198" s="29"/>
    </row>
    <row r="199" spans="1:9" ht="12.75">
      <c r="A199">
        <v>32216</v>
      </c>
      <c r="B199" t="s">
        <v>121</v>
      </c>
      <c r="G199" s="6"/>
      <c r="H199" s="31">
        <v>24564.33</v>
      </c>
      <c r="I199" s="29"/>
    </row>
    <row r="200" spans="1:9" ht="12.75">
      <c r="A200">
        <v>32219</v>
      </c>
      <c r="B200" t="s">
        <v>122</v>
      </c>
      <c r="G200" s="6"/>
      <c r="H200" s="31">
        <f>H201+H202+H203</f>
        <v>10737.57</v>
      </c>
      <c r="I200" s="29"/>
    </row>
    <row r="201" spans="1:9" ht="12.75">
      <c r="A201">
        <v>322190</v>
      </c>
      <c r="B201" t="s">
        <v>197</v>
      </c>
      <c r="G201" s="6"/>
      <c r="H201" s="31">
        <v>1108.74</v>
      </c>
      <c r="I201" s="29"/>
    </row>
    <row r="202" spans="1:9" ht="12.75">
      <c r="A202">
        <v>322191</v>
      </c>
      <c r="B202" t="s">
        <v>198</v>
      </c>
      <c r="G202" s="6"/>
      <c r="H202" s="31">
        <v>8583.17</v>
      </c>
      <c r="I202" s="29"/>
    </row>
    <row r="203" spans="1:9" ht="12.75">
      <c r="A203">
        <v>322192</v>
      </c>
      <c r="B203" s="37" t="s">
        <v>123</v>
      </c>
      <c r="G203" s="6"/>
      <c r="H203" s="31">
        <v>1045.66</v>
      </c>
      <c r="I203" s="29"/>
    </row>
    <row r="204" spans="7:9" ht="12.75">
      <c r="G204" s="6"/>
      <c r="H204" s="31"/>
      <c r="I204" s="29"/>
    </row>
    <row r="205" spans="1:9" ht="12.75">
      <c r="A205">
        <v>3222</v>
      </c>
      <c r="B205" t="s">
        <v>124</v>
      </c>
      <c r="E205" s="31">
        <v>205300</v>
      </c>
      <c r="F205" s="40">
        <v>0</v>
      </c>
      <c r="G205" s="6">
        <f>E205+F205</f>
        <v>205300</v>
      </c>
      <c r="H205" s="28">
        <f>H206</f>
        <v>125467.08</v>
      </c>
      <c r="I205" s="29">
        <f>(H205/G205)*100</f>
        <v>61.114018509498294</v>
      </c>
    </row>
    <row r="206" spans="1:9" ht="12.75">
      <c r="A206">
        <v>32224</v>
      </c>
      <c r="B206" t="s">
        <v>125</v>
      </c>
      <c r="G206" s="6"/>
      <c r="H206" s="31">
        <v>125467.08</v>
      </c>
      <c r="I206" s="29"/>
    </row>
    <row r="207" spans="7:9" ht="12.75">
      <c r="G207" s="6"/>
      <c r="I207" s="29"/>
    </row>
    <row r="208" spans="1:9" ht="12.75">
      <c r="A208">
        <v>3223</v>
      </c>
      <c r="B208" t="s">
        <v>126</v>
      </c>
      <c r="E208" s="31">
        <v>169556.07</v>
      </c>
      <c r="F208" s="31">
        <v>0</v>
      </c>
      <c r="G208" s="6">
        <f>E208+F208</f>
        <v>169556.07</v>
      </c>
      <c r="H208" s="28">
        <f>H209+H210</f>
        <v>91589.34999999999</v>
      </c>
      <c r="I208" s="29">
        <f>(H208/G208)*100</f>
        <v>54.01714606855419</v>
      </c>
    </row>
    <row r="209" spans="1:9" ht="12.75">
      <c r="A209">
        <v>32231</v>
      </c>
      <c r="B209" t="s">
        <v>127</v>
      </c>
      <c r="G209" s="6"/>
      <c r="H209" s="31">
        <v>20175.2</v>
      </c>
      <c r="I209" s="29"/>
    </row>
    <row r="210" spans="1:9" ht="12.75">
      <c r="A210">
        <v>32233</v>
      </c>
      <c r="B210" t="s">
        <v>128</v>
      </c>
      <c r="G210" s="6"/>
      <c r="H210" s="31">
        <v>71414.15</v>
      </c>
      <c r="I210" s="29"/>
    </row>
    <row r="211" ht="12.75">
      <c r="I211" s="29"/>
    </row>
    <row r="212" spans="1:9" ht="12.75">
      <c r="A212">
        <v>3224</v>
      </c>
      <c r="B212" t="s">
        <v>208</v>
      </c>
      <c r="E212" s="31">
        <v>3000</v>
      </c>
      <c r="F212" s="31">
        <v>0</v>
      </c>
      <c r="G212" s="6">
        <f>E212+F212</f>
        <v>3000</v>
      </c>
      <c r="H212" s="31">
        <f>H213+H214</f>
        <v>2923.65</v>
      </c>
      <c r="I212" s="29">
        <f>(H212/G212)*100</f>
        <v>97.455</v>
      </c>
    </row>
    <row r="213" spans="1:8" ht="12.75">
      <c r="A213">
        <v>32241</v>
      </c>
      <c r="B213" t="s">
        <v>209</v>
      </c>
      <c r="E213" s="31"/>
      <c r="F213" s="31"/>
      <c r="G213" s="31"/>
      <c r="H213" s="31">
        <v>2588</v>
      </c>
    </row>
    <row r="214" spans="1:8" ht="12.75">
      <c r="A214">
        <v>32242</v>
      </c>
      <c r="B214" t="s">
        <v>210</v>
      </c>
      <c r="E214" s="31"/>
      <c r="F214" s="31"/>
      <c r="G214" s="31"/>
      <c r="H214" s="31">
        <v>335.65</v>
      </c>
    </row>
    <row r="216" spans="1:9" ht="12.75">
      <c r="A216" s="7"/>
      <c r="B216" s="7"/>
      <c r="C216" s="50"/>
      <c r="D216" s="50"/>
      <c r="E216" s="67"/>
      <c r="F216" s="67"/>
      <c r="G216" s="6"/>
      <c r="H216" s="68"/>
      <c r="I216" s="29"/>
    </row>
    <row r="217" spans="1:9" ht="12.75">
      <c r="A217">
        <v>3225</v>
      </c>
      <c r="B217" t="s">
        <v>129</v>
      </c>
      <c r="E217" s="31">
        <v>22000</v>
      </c>
      <c r="F217" s="31">
        <v>0</v>
      </c>
      <c r="G217" s="6">
        <f>E217+F217</f>
        <v>22000</v>
      </c>
      <c r="H217" s="28">
        <f>H218</f>
        <v>5778.75</v>
      </c>
      <c r="I217" s="29">
        <f>(H217/G217)*100</f>
        <v>26.267045454545457</v>
      </c>
    </row>
    <row r="218" spans="1:9" ht="12.75">
      <c r="A218">
        <v>32251</v>
      </c>
      <c r="B218" t="s">
        <v>130</v>
      </c>
      <c r="G218" s="6"/>
      <c r="H218" s="31">
        <f>H220+H219</f>
        <v>5778.75</v>
      </c>
      <c r="I218" s="29"/>
    </row>
    <row r="219" spans="1:9" ht="12.75">
      <c r="A219">
        <v>322511</v>
      </c>
      <c r="B219" t="s">
        <v>131</v>
      </c>
      <c r="G219" s="6"/>
      <c r="H219" s="31">
        <v>3188.75</v>
      </c>
      <c r="I219" s="29"/>
    </row>
    <row r="220" spans="1:9" ht="12.75">
      <c r="A220">
        <v>322512</v>
      </c>
      <c r="B220" t="s">
        <v>133</v>
      </c>
      <c r="G220" s="6"/>
      <c r="H220" s="31">
        <v>2590</v>
      </c>
      <c r="I220" s="29"/>
    </row>
    <row r="221" spans="5:9" ht="12.75">
      <c r="E221" s="31"/>
      <c r="F221" s="31"/>
      <c r="G221" s="6"/>
      <c r="H221" s="31"/>
      <c r="I221" s="27"/>
    </row>
    <row r="222" spans="5:8" ht="12.75">
      <c r="E222" s="31"/>
      <c r="F222" s="31"/>
      <c r="G222" s="31"/>
      <c r="H222" s="31"/>
    </row>
    <row r="223" spans="5:8" ht="12.75">
      <c r="E223" s="31"/>
      <c r="F223" s="31"/>
      <c r="G223" s="31"/>
      <c r="H223" s="31"/>
    </row>
    <row r="224" ht="12.75">
      <c r="J224" t="s">
        <v>132</v>
      </c>
    </row>
    <row r="226" spans="1:9" ht="12.75">
      <c r="A226" s="9" t="s">
        <v>15</v>
      </c>
      <c r="B226" s="10"/>
      <c r="C226" s="55" t="s">
        <v>22</v>
      </c>
      <c r="D226" s="55"/>
      <c r="E226" s="12" t="s">
        <v>85</v>
      </c>
      <c r="F226" s="12" t="s">
        <v>17</v>
      </c>
      <c r="G226" s="13" t="s">
        <v>18</v>
      </c>
      <c r="H226" s="14" t="s">
        <v>19</v>
      </c>
      <c r="I226" s="12" t="s">
        <v>20</v>
      </c>
    </row>
    <row r="227" spans="1:9" ht="12.75">
      <c r="A227" s="15" t="s">
        <v>86</v>
      </c>
      <c r="B227" s="7"/>
      <c r="C227" s="50"/>
      <c r="D227" s="50"/>
      <c r="E227" s="18" t="s">
        <v>207</v>
      </c>
      <c r="F227" s="18" t="s">
        <v>23</v>
      </c>
      <c r="G227" s="20" t="s">
        <v>204</v>
      </c>
      <c r="H227" s="20" t="s">
        <v>205</v>
      </c>
      <c r="I227" s="18" t="s">
        <v>24</v>
      </c>
    </row>
    <row r="228" spans="1:9" ht="12.75">
      <c r="A228" s="21" t="s">
        <v>87</v>
      </c>
      <c r="B228" s="22"/>
      <c r="C228" s="57"/>
      <c r="D228" s="57"/>
      <c r="E228" s="58" t="s">
        <v>26</v>
      </c>
      <c r="F228" s="58" t="s">
        <v>27</v>
      </c>
      <c r="G228" s="59" t="s">
        <v>28</v>
      </c>
      <c r="H228" s="59" t="s">
        <v>29</v>
      </c>
      <c r="I228" s="58" t="s">
        <v>30</v>
      </c>
    </row>
    <row r="230" spans="1:9" ht="12.75">
      <c r="A230">
        <v>3227</v>
      </c>
      <c r="B230" t="s">
        <v>134</v>
      </c>
      <c r="E230" s="31">
        <v>4000</v>
      </c>
      <c r="F230" s="40">
        <v>0</v>
      </c>
      <c r="G230" s="6">
        <f>E230+F230</f>
        <v>4000</v>
      </c>
      <c r="H230" s="28">
        <f>H231</f>
        <v>918</v>
      </c>
      <c r="I230" s="29">
        <f>(H230/G230)*100</f>
        <v>22.95</v>
      </c>
    </row>
    <row r="231" spans="1:9" ht="12.75">
      <c r="A231">
        <v>32271</v>
      </c>
      <c r="B231" t="s">
        <v>134</v>
      </c>
      <c r="G231" s="6"/>
      <c r="H231" s="31">
        <v>918</v>
      </c>
      <c r="I231" s="29"/>
    </row>
    <row r="232" spans="7:9" ht="12.75">
      <c r="G232" s="6"/>
      <c r="H232" s="31"/>
      <c r="I232" s="29"/>
    </row>
    <row r="233" spans="1:9" ht="12.75">
      <c r="A233" s="27">
        <v>323</v>
      </c>
      <c r="B233" s="27" t="s">
        <v>135</v>
      </c>
      <c r="C233" s="27"/>
      <c r="D233" s="27"/>
      <c r="E233" s="28">
        <f>E234+E239+E243+E249+E255+E276+E284+E287</f>
        <v>177000</v>
      </c>
      <c r="F233" s="28">
        <f>F234+F239+F243+F249+F255+F276+F284+F287</f>
        <v>0</v>
      </c>
      <c r="G233" s="6">
        <f>E233+F233</f>
        <v>177000</v>
      </c>
      <c r="H233" s="28">
        <f>H234+H239+H243+H249+H255+H276+H284+H287</f>
        <v>63547.33</v>
      </c>
      <c r="I233" s="29">
        <f>(H233/G233)*100</f>
        <v>35.90244632768362</v>
      </c>
    </row>
    <row r="234" spans="1:9" ht="12.75">
      <c r="A234">
        <v>3231</v>
      </c>
      <c r="B234" t="s">
        <v>136</v>
      </c>
      <c r="E234" s="31">
        <v>29500</v>
      </c>
      <c r="F234" s="31">
        <v>0</v>
      </c>
      <c r="G234" s="6">
        <f>E234+F234</f>
        <v>29500</v>
      </c>
      <c r="H234" s="28">
        <f>H235+H236+H237</f>
        <v>6580.16</v>
      </c>
      <c r="I234" s="29"/>
    </row>
    <row r="235" spans="1:9" ht="12.75">
      <c r="A235">
        <v>32311</v>
      </c>
      <c r="B235" t="s">
        <v>137</v>
      </c>
      <c r="G235" s="6"/>
      <c r="H235" s="31">
        <v>3374.96</v>
      </c>
      <c r="I235" s="29"/>
    </row>
    <row r="236" spans="1:9" ht="12.75">
      <c r="A236">
        <v>32313</v>
      </c>
      <c r="B236" t="s">
        <v>138</v>
      </c>
      <c r="G236" s="6"/>
      <c r="H236" s="31">
        <v>335.2</v>
      </c>
      <c r="I236" s="29"/>
    </row>
    <row r="237" spans="1:9" ht="12.75">
      <c r="A237">
        <v>32319</v>
      </c>
      <c r="B237" s="37" t="s">
        <v>139</v>
      </c>
      <c r="G237" s="6"/>
      <c r="H237" s="31">
        <v>2870</v>
      </c>
      <c r="I237" s="29"/>
    </row>
    <row r="238" spans="7:9" ht="12.75">
      <c r="G238" s="6"/>
      <c r="I238" s="37"/>
    </row>
    <row r="239" spans="1:9" ht="12.75">
      <c r="A239">
        <v>3232</v>
      </c>
      <c r="B239" t="s">
        <v>140</v>
      </c>
      <c r="E239" s="31">
        <v>30000</v>
      </c>
      <c r="F239" s="31">
        <v>0</v>
      </c>
      <c r="G239" s="6">
        <f>E239+F239</f>
        <v>30000</v>
      </c>
      <c r="H239" s="28">
        <f>H240+H241</f>
        <v>9978.82</v>
      </c>
      <c r="I239" s="29">
        <f>(H239/G239)*100</f>
        <v>33.26273333333333</v>
      </c>
    </row>
    <row r="240" spans="1:9" ht="12.75">
      <c r="A240">
        <v>32321</v>
      </c>
      <c r="B240" t="s">
        <v>141</v>
      </c>
      <c r="G240" s="6"/>
      <c r="H240" s="31">
        <v>1445.54</v>
      </c>
      <c r="I240" s="29"/>
    </row>
    <row r="241" spans="1:9" ht="12.75">
      <c r="A241">
        <v>32322</v>
      </c>
      <c r="B241" t="s">
        <v>142</v>
      </c>
      <c r="G241" s="6"/>
      <c r="H241" s="31">
        <v>8533.28</v>
      </c>
      <c r="I241" s="29"/>
    </row>
    <row r="242" spans="7:9" ht="12.75">
      <c r="G242" s="6"/>
      <c r="H242" s="31"/>
      <c r="I242" s="29"/>
    </row>
    <row r="243" spans="1:9" ht="12.75">
      <c r="A243">
        <v>3233</v>
      </c>
      <c r="B243" t="s">
        <v>143</v>
      </c>
      <c r="E243" s="31">
        <v>0</v>
      </c>
      <c r="F243" s="40">
        <v>0</v>
      </c>
      <c r="G243" s="6">
        <f>E243+F243</f>
        <v>0</v>
      </c>
      <c r="H243" s="31">
        <f>H244+H246</f>
        <v>0</v>
      </c>
      <c r="I243" s="29">
        <v>0</v>
      </c>
    </row>
    <row r="244" spans="1:9" ht="12.75">
      <c r="A244">
        <v>32332</v>
      </c>
      <c r="B244" t="s">
        <v>144</v>
      </c>
      <c r="G244" s="6"/>
      <c r="H244" s="31">
        <f>H245</f>
        <v>0</v>
      </c>
      <c r="I244" s="29"/>
    </row>
    <row r="245" spans="1:9" ht="12.75">
      <c r="A245">
        <v>323321</v>
      </c>
      <c r="B245" t="s">
        <v>145</v>
      </c>
      <c r="G245" s="6"/>
      <c r="H245" s="31">
        <v>0</v>
      </c>
      <c r="I245" s="29"/>
    </row>
    <row r="246" spans="1:9" ht="12.75">
      <c r="A246">
        <v>32339</v>
      </c>
      <c r="B246" t="s">
        <v>146</v>
      </c>
      <c r="G246" s="6"/>
      <c r="H246" s="31">
        <f>H247</f>
        <v>0</v>
      </c>
      <c r="I246" s="29"/>
    </row>
    <row r="247" spans="1:8" ht="12.75">
      <c r="A247">
        <v>323391</v>
      </c>
      <c r="B247" t="s">
        <v>147</v>
      </c>
      <c r="G247" s="6"/>
      <c r="H247" s="31">
        <v>0</v>
      </c>
    </row>
    <row r="248" spans="7:9" ht="12.75">
      <c r="G248" s="6"/>
      <c r="H248" s="31"/>
      <c r="I248" s="29"/>
    </row>
    <row r="249" spans="1:9" ht="12.75">
      <c r="A249">
        <v>3234</v>
      </c>
      <c r="B249" t="s">
        <v>148</v>
      </c>
      <c r="E249" s="31">
        <v>42500</v>
      </c>
      <c r="F249" s="40">
        <v>0</v>
      </c>
      <c r="G249" s="6">
        <f>E249+F249</f>
        <v>42500</v>
      </c>
      <c r="H249" s="28">
        <f>H250+H251+H252+H253</f>
        <v>16131.85</v>
      </c>
      <c r="I249" s="29">
        <f>(H249/G249)*100</f>
        <v>37.95729411764706</v>
      </c>
    </row>
    <row r="250" spans="1:9" ht="12.75">
      <c r="A250">
        <v>32341</v>
      </c>
      <c r="B250" t="s">
        <v>149</v>
      </c>
      <c r="G250" s="6"/>
      <c r="H250" s="31">
        <v>12945.6</v>
      </c>
      <c r="I250" s="29"/>
    </row>
    <row r="251" spans="1:9" ht="12.75">
      <c r="A251">
        <v>32342</v>
      </c>
      <c r="B251" t="s">
        <v>150</v>
      </c>
      <c r="G251" s="6"/>
      <c r="H251" s="31">
        <v>2717.5</v>
      </c>
      <c r="I251" s="29"/>
    </row>
    <row r="252" spans="1:9" ht="12.75">
      <c r="A252">
        <v>32343</v>
      </c>
      <c r="B252" t="s">
        <v>151</v>
      </c>
      <c r="G252" s="6"/>
      <c r="H252" s="31">
        <v>0</v>
      </c>
      <c r="I252" s="29"/>
    </row>
    <row r="253" spans="1:9" ht="12.75">
      <c r="A253">
        <v>32344</v>
      </c>
      <c r="B253" t="s">
        <v>152</v>
      </c>
      <c r="G253" s="6"/>
      <c r="H253" s="31">
        <v>468.75</v>
      </c>
      <c r="I253" s="29"/>
    </row>
    <row r="254" spans="7:9" ht="12.75">
      <c r="G254" s="6"/>
      <c r="H254" s="31"/>
      <c r="I254" s="29"/>
    </row>
    <row r="255" spans="1:9" ht="12.75">
      <c r="A255">
        <v>3236</v>
      </c>
      <c r="B255" t="s">
        <v>153</v>
      </c>
      <c r="E255" s="31">
        <v>19000</v>
      </c>
      <c r="F255" s="40">
        <v>0</v>
      </c>
      <c r="G255" s="6">
        <v>16000</v>
      </c>
      <c r="H255" s="84">
        <f>H257+H256+H258</f>
        <v>6873</v>
      </c>
      <c r="I255" s="29">
        <f>(H255/G255)*100</f>
        <v>42.956250000000004</v>
      </c>
    </row>
    <row r="256" spans="1:9" ht="12.75">
      <c r="A256">
        <v>32361</v>
      </c>
      <c r="B256" t="s">
        <v>154</v>
      </c>
      <c r="G256" s="6"/>
      <c r="H256" s="31">
        <v>3173</v>
      </c>
      <c r="I256" s="29"/>
    </row>
    <row r="257" spans="1:9" ht="12.75">
      <c r="A257">
        <v>32363</v>
      </c>
      <c r="B257" t="s">
        <v>155</v>
      </c>
      <c r="G257" s="6"/>
      <c r="H257" s="31">
        <v>3700</v>
      </c>
      <c r="I257" s="29"/>
    </row>
    <row r="258" spans="1:9" ht="12.75">
      <c r="A258">
        <v>32369</v>
      </c>
      <c r="B258" t="s">
        <v>156</v>
      </c>
      <c r="G258" s="6"/>
      <c r="H258" s="31">
        <v>0</v>
      </c>
      <c r="I258" s="29"/>
    </row>
    <row r="259" ht="12.75">
      <c r="I259" s="29"/>
    </row>
    <row r="269" ht="12.75">
      <c r="J269" t="s">
        <v>157</v>
      </c>
    </row>
    <row r="272" spans="1:9" ht="12.75">
      <c r="A272" s="9" t="s">
        <v>15</v>
      </c>
      <c r="B272" s="10"/>
      <c r="C272" s="55" t="s">
        <v>22</v>
      </c>
      <c r="D272" s="69"/>
      <c r="E272" s="12" t="s">
        <v>158</v>
      </c>
      <c r="F272" s="12" t="s">
        <v>159</v>
      </c>
      <c r="G272" s="42" t="s">
        <v>18</v>
      </c>
      <c r="H272" s="14" t="s">
        <v>19</v>
      </c>
      <c r="I272" s="70" t="s">
        <v>160</v>
      </c>
    </row>
    <row r="273" spans="1:9" ht="12.75">
      <c r="A273" s="15" t="s">
        <v>86</v>
      </c>
      <c r="B273" s="16"/>
      <c r="C273" s="71"/>
      <c r="D273" s="72"/>
      <c r="E273" s="18" t="s">
        <v>211</v>
      </c>
      <c r="F273" s="18"/>
      <c r="G273" s="73" t="s">
        <v>212</v>
      </c>
      <c r="H273" s="20" t="s">
        <v>205</v>
      </c>
      <c r="I273" s="74" t="s">
        <v>24</v>
      </c>
    </row>
    <row r="274" spans="1:9" ht="12.75">
      <c r="A274" s="21" t="s">
        <v>87</v>
      </c>
      <c r="B274" s="22"/>
      <c r="C274" s="57"/>
      <c r="D274" s="75"/>
      <c r="E274" s="25" t="s">
        <v>26</v>
      </c>
      <c r="F274" s="25" t="s">
        <v>27</v>
      </c>
      <c r="G274" s="76" t="s">
        <v>28</v>
      </c>
      <c r="H274" s="26" t="s">
        <v>29</v>
      </c>
      <c r="I274" s="77" t="s">
        <v>161</v>
      </c>
    </row>
    <row r="276" spans="1:9" ht="12.75">
      <c r="A276">
        <v>3237</v>
      </c>
      <c r="B276" t="s">
        <v>162</v>
      </c>
      <c r="E276" s="31">
        <v>28000</v>
      </c>
      <c r="F276" s="40">
        <v>0</v>
      </c>
      <c r="G276" s="6">
        <f>E276+F276</f>
        <v>28000</v>
      </c>
      <c r="H276" s="28">
        <f>H277+H278+H279+H281</f>
        <v>10603.82</v>
      </c>
      <c r="I276" s="29">
        <f>(H276/G276)*100</f>
        <v>37.87078571428572</v>
      </c>
    </row>
    <row r="277" spans="1:9" ht="12.75">
      <c r="A277">
        <v>32371</v>
      </c>
      <c r="B277" t="s">
        <v>186</v>
      </c>
      <c r="G277" s="6"/>
      <c r="H277" s="31">
        <v>0</v>
      </c>
      <c r="I277" s="29"/>
    </row>
    <row r="278" spans="1:8" ht="12.75">
      <c r="A278">
        <v>32372</v>
      </c>
      <c r="B278" t="s">
        <v>187</v>
      </c>
      <c r="H278">
        <v>798.82</v>
      </c>
    </row>
    <row r="279" spans="1:9" ht="12.75">
      <c r="A279">
        <v>32373</v>
      </c>
      <c r="B279" t="s">
        <v>164</v>
      </c>
      <c r="G279" s="6"/>
      <c r="H279" s="31">
        <f>H280</f>
        <v>1180</v>
      </c>
      <c r="I279" s="29"/>
    </row>
    <row r="280" spans="1:9" ht="12.75">
      <c r="A280">
        <v>323731</v>
      </c>
      <c r="B280" t="s">
        <v>163</v>
      </c>
      <c r="G280" s="6"/>
      <c r="H280" s="31">
        <v>1180</v>
      </c>
      <c r="I280" s="29"/>
    </row>
    <row r="281" spans="1:9" ht="12.75">
      <c r="A281">
        <v>32379</v>
      </c>
      <c r="B281" t="s">
        <v>165</v>
      </c>
      <c r="G281" s="6"/>
      <c r="H281" s="31">
        <f>H282</f>
        <v>8625</v>
      </c>
      <c r="I281" s="29"/>
    </row>
    <row r="282" spans="1:9" ht="12.75">
      <c r="A282">
        <v>323791</v>
      </c>
      <c r="B282" t="s">
        <v>166</v>
      </c>
      <c r="G282" s="6"/>
      <c r="H282" s="31">
        <v>8625</v>
      </c>
      <c r="I282" s="29"/>
    </row>
    <row r="283" ht="12.75">
      <c r="G283" s="6"/>
    </row>
    <row r="284" spans="1:9" ht="12.75">
      <c r="A284">
        <v>3238</v>
      </c>
      <c r="B284" t="s">
        <v>167</v>
      </c>
      <c r="E284" s="31">
        <v>13000</v>
      </c>
      <c r="F284" s="40">
        <v>0</v>
      </c>
      <c r="G284" s="6">
        <v>16000</v>
      </c>
      <c r="H284" s="28">
        <f>H285</f>
        <v>6691.68</v>
      </c>
      <c r="I284" s="29">
        <f>(H284/G284)*100</f>
        <v>41.823</v>
      </c>
    </row>
    <row r="285" spans="1:9" ht="12.75">
      <c r="A285">
        <v>32389</v>
      </c>
      <c r="B285" t="s">
        <v>168</v>
      </c>
      <c r="G285" s="6"/>
      <c r="H285" s="31">
        <v>6691.68</v>
      </c>
      <c r="I285" s="29"/>
    </row>
    <row r="286" spans="7:9" ht="12.75">
      <c r="G286" s="6"/>
      <c r="H286" s="31"/>
      <c r="I286" s="29"/>
    </row>
    <row r="287" spans="1:9" ht="12.75">
      <c r="A287">
        <v>3239</v>
      </c>
      <c r="B287" t="s">
        <v>169</v>
      </c>
      <c r="E287" s="31">
        <v>15000</v>
      </c>
      <c r="F287" s="31">
        <v>0</v>
      </c>
      <c r="G287" s="6">
        <f>E287+F287</f>
        <v>15000</v>
      </c>
      <c r="H287" s="28">
        <f>H288+H289+H290+H291</f>
        <v>6688</v>
      </c>
      <c r="I287" s="29">
        <f>(H287/G287)*100</f>
        <v>44.586666666666666</v>
      </c>
    </row>
    <row r="288" spans="1:9" ht="12.75">
      <c r="A288">
        <v>32391</v>
      </c>
      <c r="B288" t="s">
        <v>170</v>
      </c>
      <c r="G288" s="6"/>
      <c r="H288" s="31">
        <v>6568</v>
      </c>
      <c r="I288" s="29"/>
    </row>
    <row r="289" spans="1:9" ht="12.75">
      <c r="A289">
        <v>32392</v>
      </c>
      <c r="B289" t="s">
        <v>171</v>
      </c>
      <c r="G289" s="6"/>
      <c r="H289">
        <v>0</v>
      </c>
      <c r="I289" s="29"/>
    </row>
    <row r="290" spans="1:9" ht="12.75">
      <c r="A290">
        <v>32395</v>
      </c>
      <c r="B290" t="s">
        <v>172</v>
      </c>
      <c r="G290" s="6"/>
      <c r="H290" s="31">
        <v>0</v>
      </c>
      <c r="I290" s="29"/>
    </row>
    <row r="291" spans="1:8" ht="12.75">
      <c r="A291">
        <v>32399</v>
      </c>
      <c r="B291" t="s">
        <v>173</v>
      </c>
      <c r="G291" s="6"/>
      <c r="H291" s="31">
        <v>120</v>
      </c>
    </row>
    <row r="292" ht="12.75">
      <c r="G292" s="6"/>
    </row>
    <row r="293" spans="1:9" ht="12.75">
      <c r="A293" s="27">
        <v>324</v>
      </c>
      <c r="B293" t="s">
        <v>174</v>
      </c>
      <c r="E293" s="28">
        <f>E294</f>
        <v>15000</v>
      </c>
      <c r="F293" s="28">
        <f>F294</f>
        <v>0</v>
      </c>
      <c r="G293" s="28">
        <f>G294</f>
        <v>15000</v>
      </c>
      <c r="H293" s="28">
        <f>H294</f>
        <v>1965.53</v>
      </c>
      <c r="I293" s="29">
        <f>(H293/G293)*100</f>
        <v>13.103533333333333</v>
      </c>
    </row>
    <row r="294" spans="1:8" ht="12.75">
      <c r="A294" s="37">
        <v>3241</v>
      </c>
      <c r="B294" t="s">
        <v>174</v>
      </c>
      <c r="E294" s="31">
        <v>15000</v>
      </c>
      <c r="F294" s="40">
        <v>0</v>
      </c>
      <c r="G294" s="6">
        <f>E294+F294</f>
        <v>15000</v>
      </c>
      <c r="H294" s="28">
        <f>H295+H296</f>
        <v>1965.53</v>
      </c>
    </row>
    <row r="295" spans="1:8" ht="12.75">
      <c r="A295" s="37">
        <v>324121</v>
      </c>
      <c r="B295" t="s">
        <v>175</v>
      </c>
      <c r="G295" s="6"/>
      <c r="H295" s="31">
        <v>1965.53</v>
      </c>
    </row>
    <row r="296" spans="1:8" ht="12.75">
      <c r="A296" s="37">
        <v>324122</v>
      </c>
      <c r="B296" t="s">
        <v>176</v>
      </c>
      <c r="G296" s="6"/>
      <c r="H296" s="31">
        <v>0</v>
      </c>
    </row>
    <row r="297" ht="12.75">
      <c r="G297" s="6"/>
    </row>
    <row r="298" spans="1:9" ht="12.75">
      <c r="A298" s="27">
        <v>329</v>
      </c>
      <c r="B298" s="27" t="s">
        <v>177</v>
      </c>
      <c r="C298" s="27"/>
      <c r="D298" s="27"/>
      <c r="E298" s="28">
        <f>E299+E302+E306+E310+E320</f>
        <v>56809.39</v>
      </c>
      <c r="F298" s="28">
        <f>F299+F302+F306+F310+F320</f>
        <v>0</v>
      </c>
      <c r="G298" s="28">
        <f>G299+G302+G306+G310+G320</f>
        <v>56809.39</v>
      </c>
      <c r="H298" s="28">
        <f>H299+H302+H306+H310+H320</f>
        <v>22291.18</v>
      </c>
      <c r="I298" s="29">
        <f>(H298/G298)*100</f>
        <v>39.238548416027704</v>
      </c>
    </row>
    <row r="299" spans="1:9" ht="12.75">
      <c r="A299">
        <v>3291</v>
      </c>
      <c r="B299" t="s">
        <v>178</v>
      </c>
      <c r="E299" s="31">
        <v>20000</v>
      </c>
      <c r="F299" s="31">
        <v>0</v>
      </c>
      <c r="G299" s="6">
        <f>E299+F299</f>
        <v>20000</v>
      </c>
      <c r="H299" s="28">
        <f>H300</f>
        <v>8813.04</v>
      </c>
      <c r="I299" s="29"/>
    </row>
    <row r="300" spans="1:9" ht="12.75">
      <c r="A300">
        <v>32911</v>
      </c>
      <c r="B300" t="s">
        <v>179</v>
      </c>
      <c r="E300" s="31">
        <v>20000</v>
      </c>
      <c r="F300" s="31">
        <v>0</v>
      </c>
      <c r="G300" s="6">
        <f>E300+F300</f>
        <v>20000</v>
      </c>
      <c r="H300" s="31">
        <v>8813.04</v>
      </c>
      <c r="I300" s="29"/>
    </row>
    <row r="301" ht="12.75">
      <c r="G301" s="6"/>
    </row>
    <row r="302" spans="1:9" ht="12.75">
      <c r="A302">
        <v>3292</v>
      </c>
      <c r="B302" t="s">
        <v>180</v>
      </c>
      <c r="E302" s="31">
        <v>22000</v>
      </c>
      <c r="F302" s="40">
        <v>0</v>
      </c>
      <c r="G302" s="6">
        <f>E302+F302</f>
        <v>22000</v>
      </c>
      <c r="H302" s="28">
        <f>H303</f>
        <v>7376.73</v>
      </c>
      <c r="I302" s="29">
        <f>(H302/G302)*100</f>
        <v>33.530590909090904</v>
      </c>
    </row>
    <row r="303" spans="1:9" ht="12.75">
      <c r="A303">
        <v>32922</v>
      </c>
      <c r="B303" t="s">
        <v>181</v>
      </c>
      <c r="G303" s="6"/>
      <c r="H303" s="31">
        <v>7376.73</v>
      </c>
      <c r="I303" s="29"/>
    </row>
    <row r="304" ht="12.75">
      <c r="G304" s="6"/>
    </row>
    <row r="305" spans="1:8" ht="12.75">
      <c r="A305" s="27"/>
      <c r="B305" s="27"/>
      <c r="C305" s="27"/>
      <c r="D305" s="27"/>
      <c r="E305" s="63"/>
      <c r="F305" s="28"/>
      <c r="G305" s="6"/>
      <c r="H305" s="28"/>
    </row>
    <row r="306" spans="1:9" ht="12.75">
      <c r="A306">
        <v>3293</v>
      </c>
      <c r="B306" t="s">
        <v>183</v>
      </c>
      <c r="E306" s="31">
        <v>2809.39</v>
      </c>
      <c r="F306" s="40">
        <v>0</v>
      </c>
      <c r="G306" s="6">
        <f>E306+F306</f>
        <v>2809.39</v>
      </c>
      <c r="H306" s="28">
        <f>H307</f>
        <v>512.54</v>
      </c>
      <c r="I306" s="29">
        <f>(H306/G306)*100</f>
        <v>18.243818053029305</v>
      </c>
    </row>
    <row r="307" spans="1:9" ht="12.75">
      <c r="A307">
        <v>32931</v>
      </c>
      <c r="B307" t="s">
        <v>183</v>
      </c>
      <c r="G307" s="6"/>
      <c r="H307" s="31">
        <v>512.54</v>
      </c>
      <c r="I307" s="29"/>
    </row>
    <row r="308" ht="12.75">
      <c r="I308" s="29"/>
    </row>
    <row r="309" ht="12.75">
      <c r="I309" s="29"/>
    </row>
    <row r="310" spans="1:9" ht="12.75">
      <c r="A310" s="27">
        <v>3295</v>
      </c>
      <c r="B310" s="27" t="s">
        <v>199</v>
      </c>
      <c r="C310" s="27"/>
      <c r="D310" s="27"/>
      <c r="E310" s="63">
        <v>12000</v>
      </c>
      <c r="F310" s="28">
        <v>0</v>
      </c>
      <c r="G310" s="6">
        <f>E310+F310</f>
        <v>12000</v>
      </c>
      <c r="H310" s="28">
        <f>H311</f>
        <v>5588.87</v>
      </c>
      <c r="I310" s="29">
        <f>(H310/G310)*100</f>
        <v>46.57391666666666</v>
      </c>
    </row>
    <row r="311" spans="1:9" ht="12.75">
      <c r="A311">
        <v>32955</v>
      </c>
      <c r="B311" t="s">
        <v>200</v>
      </c>
      <c r="E311" s="31"/>
      <c r="F311" s="31"/>
      <c r="G311" s="31"/>
      <c r="H311" s="31">
        <v>5588.87</v>
      </c>
      <c r="I311" s="29"/>
    </row>
    <row r="314" ht="12.75">
      <c r="J314" t="s">
        <v>182</v>
      </c>
    </row>
    <row r="316" spans="1:10" ht="12.75">
      <c r="A316" s="7"/>
      <c r="B316" s="7"/>
      <c r="C316" s="50"/>
      <c r="D316" s="50"/>
      <c r="E316" s="67"/>
      <c r="F316" s="67"/>
      <c r="G316" s="86"/>
      <c r="H316" s="67"/>
      <c r="I316" s="87"/>
      <c r="J316" s="17"/>
    </row>
    <row r="317" spans="1:10" ht="12.75">
      <c r="A317" s="7"/>
      <c r="B317" s="7"/>
      <c r="C317" s="50"/>
      <c r="D317" s="50"/>
      <c r="E317" s="67"/>
      <c r="F317" s="67"/>
      <c r="G317" s="86"/>
      <c r="H317" s="88"/>
      <c r="I317" s="87"/>
      <c r="J317" s="17"/>
    </row>
    <row r="318" spans="1:10" ht="12.75">
      <c r="A318" s="7"/>
      <c r="B318" s="7"/>
      <c r="C318" s="50"/>
      <c r="D318" s="50"/>
      <c r="E318" s="67"/>
      <c r="F318" s="67"/>
      <c r="G318" s="34"/>
      <c r="H318" s="8"/>
      <c r="I318" s="89"/>
      <c r="J318" s="17"/>
    </row>
    <row r="319" spans="1:10" ht="12.75">
      <c r="A319" s="17"/>
      <c r="B319" s="17"/>
      <c r="C319" s="17"/>
      <c r="D319" s="17"/>
      <c r="E319" s="17"/>
      <c r="F319" s="17"/>
      <c r="G319" s="17"/>
      <c r="H319" s="17"/>
      <c r="I319" s="17"/>
      <c r="J319" s="17"/>
    </row>
    <row r="320" spans="1:10" ht="12.75">
      <c r="A320" s="17"/>
      <c r="B320" s="17"/>
      <c r="C320" s="17"/>
      <c r="D320" s="17"/>
      <c r="E320" s="81"/>
      <c r="F320" s="82"/>
      <c r="G320" s="34"/>
      <c r="H320" s="33"/>
      <c r="I320" s="90"/>
      <c r="J320" s="17"/>
    </row>
    <row r="321" spans="1:10" ht="12.75">
      <c r="A321" s="17"/>
      <c r="B321" s="17"/>
      <c r="C321" s="17"/>
      <c r="D321" s="17"/>
      <c r="E321" s="17"/>
      <c r="F321" s="17"/>
      <c r="G321" s="34"/>
      <c r="H321" s="17"/>
      <c r="I321" s="90"/>
      <c r="J321" s="17"/>
    </row>
    <row r="322" spans="1:10" ht="12.75">
      <c r="A322" s="17"/>
      <c r="B322" s="17"/>
      <c r="C322" s="17"/>
      <c r="D322" s="17"/>
      <c r="E322" s="17"/>
      <c r="F322" s="17"/>
      <c r="G322" s="34"/>
      <c r="H322" s="17"/>
      <c r="I322" s="17"/>
      <c r="J322" s="17"/>
    </row>
    <row r="323" spans="1:10" ht="12.75">
      <c r="A323" s="80"/>
      <c r="B323" s="80"/>
      <c r="C323" s="80"/>
      <c r="D323" s="80"/>
      <c r="E323" s="33"/>
      <c r="F323" s="33"/>
      <c r="G323" s="34"/>
      <c r="H323" s="33"/>
      <c r="I323" s="90"/>
      <c r="J323" s="17"/>
    </row>
    <row r="324" spans="1:10" ht="12.75">
      <c r="A324" s="80"/>
      <c r="B324" s="80"/>
      <c r="C324" s="80"/>
      <c r="D324" s="80"/>
      <c r="E324" s="81"/>
      <c r="F324" s="81"/>
      <c r="G324" s="34"/>
      <c r="H324" s="33"/>
      <c r="I324" s="90"/>
      <c r="J324" s="17"/>
    </row>
    <row r="325" spans="1:10" ht="12.75">
      <c r="A325" s="17"/>
      <c r="B325" s="17"/>
      <c r="C325" s="17"/>
      <c r="D325" s="17"/>
      <c r="E325" s="81"/>
      <c r="F325" s="82"/>
      <c r="G325" s="34"/>
      <c r="H325" s="81"/>
      <c r="I325" s="90"/>
      <c r="J325" s="17"/>
    </row>
    <row r="326" spans="1:10" ht="12.75">
      <c r="A326" s="17"/>
      <c r="B326" s="17"/>
      <c r="C326" s="17"/>
      <c r="D326" s="17"/>
      <c r="E326" s="17"/>
      <c r="F326" s="17"/>
      <c r="G326" s="34"/>
      <c r="H326" s="81"/>
      <c r="I326" s="90"/>
      <c r="J326" s="17"/>
    </row>
    <row r="327" spans="1:10" ht="12.75">
      <c r="A327" s="17"/>
      <c r="B327" s="17"/>
      <c r="C327" s="17"/>
      <c r="D327" s="17"/>
      <c r="E327" s="17"/>
      <c r="F327" s="17"/>
      <c r="G327" s="34"/>
      <c r="H327" s="17"/>
      <c r="I327" s="90"/>
      <c r="J327" s="17"/>
    </row>
    <row r="328" spans="1:10" ht="12.75">
      <c r="A328" s="17"/>
      <c r="B328" s="17"/>
      <c r="C328" s="17"/>
      <c r="D328" s="17"/>
      <c r="E328" s="17"/>
      <c r="F328" s="17"/>
      <c r="G328" s="34"/>
      <c r="H328" s="17"/>
      <c r="I328" s="90"/>
      <c r="J328" s="17"/>
    </row>
    <row r="329" spans="1:10" ht="12.75">
      <c r="A329" s="17"/>
      <c r="B329" s="17"/>
      <c r="C329" s="17"/>
      <c r="D329" s="17"/>
      <c r="E329" s="17"/>
      <c r="F329" s="17"/>
      <c r="G329" s="34"/>
      <c r="H329" s="17"/>
      <c r="I329" s="90"/>
      <c r="J329" s="17"/>
    </row>
    <row r="330" spans="1:10" ht="12.75">
      <c r="A330" s="17"/>
      <c r="B330" s="17"/>
      <c r="C330" s="17"/>
      <c r="D330" s="17"/>
      <c r="E330" s="17"/>
      <c r="F330" s="17"/>
      <c r="G330" s="34"/>
      <c r="H330" s="17"/>
      <c r="I330" s="90"/>
      <c r="J330" s="17"/>
    </row>
    <row r="331" spans="1:10" ht="12.75">
      <c r="A331" s="80"/>
      <c r="B331" s="80"/>
      <c r="C331" s="80"/>
      <c r="D331" s="80"/>
      <c r="E331" s="33"/>
      <c r="F331" s="33"/>
      <c r="G331" s="34"/>
      <c r="H331" s="33"/>
      <c r="I331" s="90"/>
      <c r="J331" s="17"/>
    </row>
    <row r="332" spans="1:10" ht="12.75">
      <c r="A332" s="80"/>
      <c r="B332" s="80"/>
      <c r="C332" s="80"/>
      <c r="D332" s="80"/>
      <c r="E332" s="33"/>
      <c r="F332" s="33"/>
      <c r="G332" s="34"/>
      <c r="H332" s="33"/>
      <c r="I332" s="90"/>
      <c r="J332" s="17"/>
    </row>
    <row r="333" spans="1:10" ht="12.75">
      <c r="A333" s="17"/>
      <c r="B333" s="17"/>
      <c r="C333" s="17"/>
      <c r="D333" s="17"/>
      <c r="E333" s="17"/>
      <c r="F333" s="17"/>
      <c r="G333" s="17"/>
      <c r="H333" s="17"/>
      <c r="I333" s="17"/>
      <c r="J333" s="17"/>
    </row>
    <row r="334" spans="1:10" ht="12.75">
      <c r="A334" s="80"/>
      <c r="B334" s="80"/>
      <c r="C334" s="80"/>
      <c r="D334" s="17"/>
      <c r="E334" s="81"/>
      <c r="F334" s="17"/>
      <c r="G334" s="34"/>
      <c r="H334" s="81"/>
      <c r="I334" s="90"/>
      <c r="J334" s="17"/>
    </row>
    <row r="335" spans="1:10" ht="12.75">
      <c r="A335" s="67"/>
      <c r="B335" s="67"/>
      <c r="C335" s="67"/>
      <c r="D335" s="17"/>
      <c r="E335" s="81"/>
      <c r="F335" s="17"/>
      <c r="G335" s="34"/>
      <c r="H335" s="17"/>
      <c r="I335" s="17"/>
      <c r="J335" s="17"/>
    </row>
    <row r="336" spans="1:10" ht="12.75">
      <c r="A336" s="17"/>
      <c r="B336" s="17"/>
      <c r="C336" s="17"/>
      <c r="D336" s="17"/>
      <c r="E336" s="17"/>
      <c r="F336" s="17"/>
      <c r="G336" s="34"/>
      <c r="H336" s="17"/>
      <c r="I336" s="17"/>
      <c r="J336" s="17"/>
    </row>
    <row r="337" spans="1:10" ht="12.75">
      <c r="A337" s="80"/>
      <c r="B337" s="80"/>
      <c r="C337" s="80"/>
      <c r="D337" s="80"/>
      <c r="E337" s="33"/>
      <c r="F337" s="33"/>
      <c r="G337" s="34"/>
      <c r="H337" s="33"/>
      <c r="I337" s="90"/>
      <c r="J337" s="17"/>
    </row>
    <row r="338" spans="1:10" ht="12.75">
      <c r="A338" s="17"/>
      <c r="B338" s="17"/>
      <c r="C338" s="17"/>
      <c r="D338" s="17"/>
      <c r="E338" s="81"/>
      <c r="F338" s="82"/>
      <c r="G338" s="34"/>
      <c r="H338" s="81"/>
      <c r="I338" s="90"/>
      <c r="J338" s="17"/>
    </row>
    <row r="339" spans="1:10" ht="12.75">
      <c r="A339" s="17"/>
      <c r="B339" s="17"/>
      <c r="C339" s="17"/>
      <c r="D339" s="17"/>
      <c r="E339" s="81"/>
      <c r="F339" s="82"/>
      <c r="G339" s="34"/>
      <c r="H339" s="81"/>
      <c r="I339" s="17"/>
      <c r="J339" s="17"/>
    </row>
    <row r="340" spans="1:10" ht="12.75">
      <c r="A340" s="17"/>
      <c r="B340" s="17"/>
      <c r="C340" s="17"/>
      <c r="D340" s="17"/>
      <c r="E340" s="81"/>
      <c r="F340" s="82"/>
      <c r="G340" s="34"/>
      <c r="H340" s="81"/>
      <c r="I340" s="35"/>
      <c r="J340" s="17"/>
    </row>
    <row r="341" spans="1:10" ht="12.75">
      <c r="A341" s="17"/>
      <c r="B341" s="17"/>
      <c r="C341" s="17"/>
      <c r="D341" s="17"/>
      <c r="E341" s="81"/>
      <c r="F341" s="82"/>
      <c r="G341" s="34"/>
      <c r="H341" s="81"/>
      <c r="I341" s="90"/>
      <c r="J341" s="17"/>
    </row>
    <row r="342" spans="1:10" ht="12.75">
      <c r="A342" s="17"/>
      <c r="B342" s="17"/>
      <c r="C342" s="17"/>
      <c r="D342" s="17"/>
      <c r="E342" s="17"/>
      <c r="F342" s="17"/>
      <c r="G342" s="17"/>
      <c r="H342" s="81"/>
      <c r="I342" s="17"/>
      <c r="J342" s="17"/>
    </row>
    <row r="343" spans="1:10" ht="12.75">
      <c r="A343" s="80"/>
      <c r="B343" s="80"/>
      <c r="C343" s="80"/>
      <c r="D343" s="80"/>
      <c r="E343" s="91"/>
      <c r="F343" s="80"/>
      <c r="G343" s="64"/>
      <c r="H343" s="33"/>
      <c r="I343" s="17"/>
      <c r="J343" s="17"/>
    </row>
    <row r="344" spans="1:10" ht="12.75">
      <c r="A344" s="17"/>
      <c r="B344" s="17"/>
      <c r="C344" s="17"/>
      <c r="D344" s="17"/>
      <c r="E344" s="17"/>
      <c r="F344" s="17"/>
      <c r="G344" s="17"/>
      <c r="H344" s="17"/>
      <c r="I344" s="17"/>
      <c r="J344" s="17"/>
    </row>
    <row r="345" spans="1:10" ht="12.75">
      <c r="A345" s="17"/>
      <c r="B345" s="17"/>
      <c r="C345" s="17"/>
      <c r="D345" s="17"/>
      <c r="E345" s="17"/>
      <c r="F345" s="17"/>
      <c r="G345" s="17"/>
      <c r="H345" s="17"/>
      <c r="I345" s="17"/>
      <c r="J345" s="17"/>
    </row>
    <row r="346" spans="1:10" ht="12.75">
      <c r="A346" s="17"/>
      <c r="B346" s="17"/>
      <c r="C346" s="17"/>
      <c r="D346" s="67"/>
      <c r="E346" s="17"/>
      <c r="F346" s="17"/>
      <c r="G346" s="17"/>
      <c r="H346" s="81"/>
      <c r="I346" s="17"/>
      <c r="J346" s="17"/>
    </row>
    <row r="347" spans="1:10" ht="12.75">
      <c r="A347" s="17"/>
      <c r="B347" s="17"/>
      <c r="C347" s="17"/>
      <c r="D347" s="17"/>
      <c r="E347" s="17"/>
      <c r="F347" s="17"/>
      <c r="G347" s="17"/>
      <c r="H347" s="17"/>
      <c r="I347" s="17"/>
      <c r="J347" s="17"/>
    </row>
    <row r="348" spans="1:10" ht="12.75">
      <c r="A348" s="17"/>
      <c r="B348" s="17"/>
      <c r="C348" s="17"/>
      <c r="D348" s="17"/>
      <c r="E348" s="17"/>
      <c r="F348" s="17"/>
      <c r="G348" s="17"/>
      <c r="H348" s="81"/>
      <c r="I348" s="17"/>
      <c r="J348" s="17"/>
    </row>
    <row r="349" spans="1:10" ht="12.75">
      <c r="A349" s="17"/>
      <c r="B349" s="17"/>
      <c r="C349" s="17"/>
      <c r="D349" s="17"/>
      <c r="E349" s="17"/>
      <c r="F349" s="17"/>
      <c r="G349" s="17"/>
      <c r="H349" s="81"/>
      <c r="I349" s="17"/>
      <c r="J349" s="17"/>
    </row>
    <row r="350" spans="1:10" ht="12.75">
      <c r="A350" s="17"/>
      <c r="B350" s="17"/>
      <c r="C350" s="17"/>
      <c r="D350" s="17"/>
      <c r="E350" s="17"/>
      <c r="F350" s="17"/>
      <c r="G350" s="17"/>
      <c r="H350" s="81"/>
      <c r="I350" s="17"/>
      <c r="J350" s="17"/>
    </row>
    <row r="351" spans="1:10" ht="12.75">
      <c r="A351" s="17"/>
      <c r="B351" s="17"/>
      <c r="C351" s="17"/>
      <c r="D351" s="17"/>
      <c r="E351" s="17"/>
      <c r="F351" s="17"/>
      <c r="G351" s="17"/>
      <c r="H351" s="17"/>
      <c r="I351" s="17"/>
      <c r="J351" s="17"/>
    </row>
    <row r="352" spans="1:10" ht="12.75">
      <c r="A352" s="17"/>
      <c r="B352" s="17"/>
      <c r="C352" s="17"/>
      <c r="D352" s="17"/>
      <c r="E352" s="17"/>
      <c r="F352" s="17"/>
      <c r="G352" s="17"/>
      <c r="H352" s="81"/>
      <c r="I352" s="67"/>
      <c r="J352" s="17"/>
    </row>
    <row r="353" spans="1:10" ht="12.75">
      <c r="A353" s="17"/>
      <c r="B353" s="17"/>
      <c r="C353" s="17"/>
      <c r="D353" s="17"/>
      <c r="E353" s="17"/>
      <c r="F353" s="17"/>
      <c r="G353" s="17"/>
      <c r="H353" s="17"/>
      <c r="I353" s="17"/>
      <c r="J353" s="17"/>
    </row>
    <row r="354" spans="1:10" ht="12.75">
      <c r="A354" s="67"/>
      <c r="B354" s="17"/>
      <c r="C354" s="17"/>
      <c r="D354" s="17"/>
      <c r="E354" s="17"/>
      <c r="F354" s="17"/>
      <c r="G354" s="17"/>
      <c r="H354" s="17"/>
      <c r="I354" s="17"/>
      <c r="J354" s="17"/>
    </row>
    <row r="355" spans="1:10" ht="12.75">
      <c r="A355" s="67"/>
      <c r="B355" s="17"/>
      <c r="C355" s="17"/>
      <c r="D355" s="17"/>
      <c r="E355" s="17"/>
      <c r="F355" s="17"/>
      <c r="G355" s="17"/>
      <c r="H355" s="17"/>
      <c r="I355" s="17"/>
      <c r="J355" s="17"/>
    </row>
    <row r="356" spans="1:10" ht="12.75">
      <c r="A356" s="67"/>
      <c r="B356" s="17"/>
      <c r="C356" s="17"/>
      <c r="D356" s="17"/>
      <c r="E356" s="17"/>
      <c r="F356" s="17"/>
      <c r="G356" s="17"/>
      <c r="H356" s="17"/>
      <c r="I356" s="17"/>
      <c r="J356" s="17"/>
    </row>
    <row r="357" spans="1:10" ht="12.75">
      <c r="A357" s="17"/>
      <c r="B357" s="17"/>
      <c r="C357" s="17"/>
      <c r="D357" s="17"/>
      <c r="E357" s="17"/>
      <c r="F357" s="17"/>
      <c r="G357" s="17"/>
      <c r="H357" s="17"/>
      <c r="I357" s="17"/>
      <c r="J357" s="17"/>
    </row>
    <row r="361" spans="1:8" ht="12.75">
      <c r="A361" s="17"/>
      <c r="B361" s="17"/>
      <c r="C361" s="17"/>
      <c r="D361" s="17"/>
      <c r="E361" s="17"/>
      <c r="F361" s="17"/>
      <c r="G361" s="81"/>
      <c r="H361" s="31"/>
    </row>
    <row r="362" spans="1:8" ht="12.75">
      <c r="A362" s="17"/>
      <c r="B362" s="17"/>
      <c r="C362" s="67"/>
      <c r="D362" s="17"/>
      <c r="E362" s="17"/>
      <c r="F362" s="17"/>
      <c r="G362" s="81"/>
      <c r="H362" s="31"/>
    </row>
    <row r="363" spans="1:7" ht="12.75">
      <c r="A363" s="17"/>
      <c r="B363" s="17"/>
      <c r="C363" s="17"/>
      <c r="D363" s="17"/>
      <c r="E363" s="17"/>
      <c r="F363" s="17"/>
      <c r="G363" s="17"/>
    </row>
    <row r="364" spans="1:7" ht="12.75">
      <c r="A364" s="80"/>
      <c r="B364" s="80"/>
      <c r="C364" s="80"/>
      <c r="D364" s="80"/>
      <c r="E364" s="80"/>
      <c r="F364" s="80"/>
      <c r="G364" s="33"/>
    </row>
    <row r="365" spans="1:7" ht="12.75">
      <c r="A365" s="17"/>
      <c r="B365" s="17"/>
      <c r="C365" s="17"/>
      <c r="D365" s="17"/>
      <c r="E365" s="17"/>
      <c r="F365" s="17"/>
      <c r="G365" s="17"/>
    </row>
    <row r="366" spans="1:8" ht="12.75">
      <c r="A366" s="17"/>
      <c r="B366" s="17"/>
      <c r="C366" s="17"/>
      <c r="D366" s="17"/>
      <c r="E366" s="17"/>
      <c r="F366" s="17"/>
      <c r="G366" s="17"/>
      <c r="H366" s="31"/>
    </row>
    <row r="367" spans="1:7" ht="12.75">
      <c r="A367" s="17"/>
      <c r="B367" s="17"/>
      <c r="C367" s="17"/>
      <c r="D367" s="17"/>
      <c r="E367" s="17"/>
      <c r="F367" s="17"/>
      <c r="G367" s="17"/>
    </row>
    <row r="368" spans="1:7" ht="12.75">
      <c r="A368" s="17"/>
      <c r="B368" s="17"/>
      <c r="C368" s="17"/>
      <c r="D368" s="17"/>
      <c r="E368" s="17"/>
      <c r="F368" s="17"/>
      <c r="G368" s="17"/>
    </row>
    <row r="369" spans="1:7" ht="12.75">
      <c r="A369" s="67"/>
      <c r="B369" s="67"/>
      <c r="C369" s="67"/>
      <c r="D369" s="67"/>
      <c r="E369" s="67"/>
      <c r="F369" s="67"/>
      <c r="G369" s="66"/>
    </row>
    <row r="370" spans="1:8" ht="12.75">
      <c r="A370" s="17"/>
      <c r="B370" s="17"/>
      <c r="C370" s="17"/>
      <c r="D370" s="17"/>
      <c r="E370" s="17"/>
      <c r="F370" s="17"/>
      <c r="G370" s="17"/>
      <c r="H370" s="31"/>
    </row>
    <row r="371" spans="1:7" ht="12.75">
      <c r="A371" s="17"/>
      <c r="B371" s="17"/>
      <c r="C371" s="17"/>
      <c r="D371" s="17"/>
      <c r="E371" s="17"/>
      <c r="F371" s="17"/>
      <c r="G371" s="17"/>
    </row>
    <row r="372" spans="1:7" ht="12.75">
      <c r="A372" s="17"/>
      <c r="B372" s="17"/>
      <c r="C372" s="17"/>
      <c r="D372" s="17"/>
      <c r="E372" s="17"/>
      <c r="F372" s="17"/>
      <c r="G372" s="66"/>
    </row>
    <row r="373" spans="1:7" ht="12.75">
      <c r="A373" s="17"/>
      <c r="B373" s="17"/>
      <c r="C373" s="17"/>
      <c r="D373" s="17"/>
      <c r="E373" s="17"/>
      <c r="F373" s="17"/>
      <c r="G373" s="66"/>
    </row>
    <row r="374" spans="1:7" ht="12.75">
      <c r="A374" s="17"/>
      <c r="B374" s="17"/>
      <c r="C374" s="17"/>
      <c r="D374" s="17"/>
      <c r="E374" s="17"/>
      <c r="F374" s="17"/>
      <c r="G374" s="66"/>
    </row>
    <row r="375" spans="1:7" ht="12.75">
      <c r="A375" s="17"/>
      <c r="B375" s="17"/>
      <c r="C375" s="17"/>
      <c r="D375" s="17"/>
      <c r="E375" s="17"/>
      <c r="F375" s="17"/>
      <c r="G375" s="66"/>
    </row>
    <row r="376" spans="1:7" ht="12.75">
      <c r="A376" s="17"/>
      <c r="B376" s="17"/>
      <c r="C376" s="17"/>
      <c r="D376" s="17"/>
      <c r="E376" s="17"/>
      <c r="F376" s="17"/>
      <c r="G376" s="17"/>
    </row>
    <row r="377" spans="1:8" ht="12.75">
      <c r="A377" s="17"/>
      <c r="B377" s="17"/>
      <c r="C377" s="17"/>
      <c r="D377" s="17"/>
      <c r="E377" s="17"/>
      <c r="F377" s="17"/>
      <c r="G377" s="66"/>
      <c r="H377" s="31"/>
    </row>
    <row r="378" spans="1:7" ht="12.75">
      <c r="A378" s="17"/>
      <c r="B378" s="17"/>
      <c r="C378" s="17"/>
      <c r="D378" s="17"/>
      <c r="E378" s="17"/>
      <c r="F378" s="17"/>
      <c r="G378" s="66"/>
    </row>
    <row r="379" spans="1:8" ht="12.75">
      <c r="A379" s="17"/>
      <c r="B379" s="17"/>
      <c r="C379" s="17"/>
      <c r="D379" s="17"/>
      <c r="E379" s="17"/>
      <c r="F379" s="17"/>
      <c r="G379" s="66"/>
      <c r="H379" s="31"/>
    </row>
    <row r="380" spans="1:7" ht="12.75">
      <c r="A380" s="17"/>
      <c r="B380" s="17"/>
      <c r="C380" s="17"/>
      <c r="D380" s="17"/>
      <c r="E380" s="17"/>
      <c r="F380" s="17"/>
      <c r="G380" s="66"/>
    </row>
    <row r="381" spans="1:7" ht="12.75">
      <c r="A381" s="17"/>
      <c r="B381" s="17"/>
      <c r="C381" s="17"/>
      <c r="D381" s="17"/>
      <c r="E381" s="17"/>
      <c r="F381" s="17"/>
      <c r="G381" s="66"/>
    </row>
    <row r="382" spans="1:7" ht="12.75">
      <c r="A382" s="17"/>
      <c r="B382" s="17"/>
      <c r="C382" s="17"/>
      <c r="D382" s="17"/>
      <c r="E382" s="17"/>
      <c r="F382" s="17"/>
      <c r="G382" s="82"/>
    </row>
    <row r="383" spans="1:7" ht="12.75">
      <c r="A383" s="17"/>
      <c r="B383" s="17"/>
      <c r="C383" s="17"/>
      <c r="D383" s="17"/>
      <c r="E383" s="17"/>
      <c r="F383" s="17"/>
      <c r="G383" s="66"/>
    </row>
    <row r="384" spans="1:7" ht="12.75">
      <c r="A384" s="17"/>
      <c r="B384" s="17"/>
      <c r="C384" s="17"/>
      <c r="D384" s="17"/>
      <c r="E384" s="17"/>
      <c r="F384" s="17"/>
      <c r="G384" s="66"/>
    </row>
    <row r="385" spans="1:7" ht="12.75">
      <c r="A385" s="17"/>
      <c r="B385" s="17"/>
      <c r="C385" s="17"/>
      <c r="D385" s="17"/>
      <c r="E385" s="17"/>
      <c r="F385" s="17"/>
      <c r="G385" s="17"/>
    </row>
    <row r="386" spans="1:8" ht="12.75">
      <c r="A386" s="17"/>
      <c r="B386" s="17"/>
      <c r="C386" s="17"/>
      <c r="D386" s="17"/>
      <c r="E386" s="17"/>
      <c r="F386" s="17"/>
      <c r="G386" s="66"/>
      <c r="H386" s="31"/>
    </row>
    <row r="387" spans="1:7" ht="12.75">
      <c r="A387" s="17"/>
      <c r="B387" s="17"/>
      <c r="C387" s="17"/>
      <c r="D387" s="67"/>
      <c r="E387" s="17"/>
      <c r="F387" s="17"/>
      <c r="G387" s="66"/>
    </row>
    <row r="388" spans="1:7" ht="12.75">
      <c r="A388" s="17"/>
      <c r="B388" s="17"/>
      <c r="C388" s="17"/>
      <c r="D388" s="17"/>
      <c r="E388" s="17"/>
      <c r="F388" s="17"/>
      <c r="G388" s="66"/>
    </row>
    <row r="389" spans="1:8" ht="12.75">
      <c r="A389" s="17"/>
      <c r="B389" s="17"/>
      <c r="C389" s="17"/>
      <c r="D389" s="17"/>
      <c r="E389" s="17"/>
      <c r="F389" s="17"/>
      <c r="G389" s="66"/>
      <c r="H389" s="31"/>
    </row>
    <row r="390" spans="1:7" ht="12.75">
      <c r="A390" s="17"/>
      <c r="B390" s="17"/>
      <c r="C390" s="17"/>
      <c r="D390" s="17"/>
      <c r="E390" s="17"/>
      <c r="F390" s="17"/>
      <c r="G390" s="17"/>
    </row>
    <row r="391" spans="1:7" ht="12.75">
      <c r="A391" s="67"/>
      <c r="B391" s="67"/>
      <c r="C391" s="67"/>
      <c r="D391" s="67"/>
      <c r="E391" s="67"/>
      <c r="F391" s="67"/>
      <c r="G391" s="66"/>
    </row>
    <row r="392" spans="1:7" ht="12.75">
      <c r="A392" s="17"/>
      <c r="B392" s="80"/>
      <c r="C392" s="80"/>
      <c r="D392" s="79"/>
      <c r="E392" s="80"/>
      <c r="F392" s="80"/>
      <c r="G392" s="33"/>
    </row>
    <row r="393" spans="1:7" ht="12.75">
      <c r="A393" s="17"/>
      <c r="B393" s="17"/>
      <c r="C393" s="17"/>
      <c r="D393" s="78"/>
      <c r="E393" s="17"/>
      <c r="F393" s="17"/>
      <c r="G393" s="81"/>
    </row>
    <row r="394" spans="1:9" ht="12.75">
      <c r="A394" s="17"/>
      <c r="B394" s="17"/>
      <c r="C394" s="17"/>
      <c r="D394" s="78"/>
      <c r="E394" s="17"/>
      <c r="F394" s="17"/>
      <c r="G394" s="81"/>
      <c r="H394" s="31"/>
      <c r="I394" s="37"/>
    </row>
    <row r="395" spans="1:7" ht="12.75">
      <c r="A395" s="17"/>
      <c r="B395" s="17"/>
      <c r="C395" s="17"/>
      <c r="D395" s="17"/>
      <c r="E395" s="17"/>
      <c r="F395" s="17"/>
      <c r="G395" s="81"/>
    </row>
    <row r="396" spans="1:7" ht="12.75">
      <c r="A396" s="17"/>
      <c r="B396" s="80"/>
      <c r="C396" s="80"/>
      <c r="D396" s="80"/>
      <c r="E396" s="80"/>
      <c r="F396" s="80"/>
      <c r="G396" s="33"/>
    </row>
    <row r="397" spans="1:7" ht="12.75">
      <c r="A397" s="17"/>
      <c r="B397" s="17"/>
      <c r="C397" s="17"/>
      <c r="D397" s="17"/>
      <c r="E397" s="17"/>
      <c r="F397" s="17"/>
      <c r="G397" s="81"/>
    </row>
    <row r="398" spans="1:8" ht="12.75">
      <c r="A398" s="17"/>
      <c r="B398" s="17"/>
      <c r="C398" s="17"/>
      <c r="D398" s="17"/>
      <c r="E398" s="17"/>
      <c r="F398" s="17"/>
      <c r="G398" s="81"/>
      <c r="H398" s="31"/>
    </row>
    <row r="399" spans="1:7" ht="12.75">
      <c r="A399" s="17"/>
      <c r="B399" s="17"/>
      <c r="C399" s="17"/>
      <c r="D399" s="17"/>
      <c r="E399" s="17"/>
      <c r="F399" s="17"/>
      <c r="G399" s="17"/>
    </row>
    <row r="400" spans="1:7" ht="12.75">
      <c r="A400" s="80"/>
      <c r="B400" s="80"/>
      <c r="C400" s="80"/>
      <c r="D400" s="80"/>
      <c r="E400" s="80"/>
      <c r="F400" s="80"/>
      <c r="G400" s="33"/>
    </row>
    <row r="401" spans="1:8" ht="12.75">
      <c r="A401" s="17"/>
      <c r="B401" s="17"/>
      <c r="C401" s="17"/>
      <c r="D401" s="17"/>
      <c r="E401" s="17"/>
      <c r="F401" s="17"/>
      <c r="G401" s="81"/>
      <c r="H401" s="31"/>
    </row>
    <row r="402" spans="1:7" ht="12.75">
      <c r="A402" s="17"/>
      <c r="B402" s="17"/>
      <c r="C402" s="17"/>
      <c r="D402" s="17"/>
      <c r="E402" s="17"/>
      <c r="F402" s="17"/>
      <c r="G402" s="81"/>
    </row>
    <row r="403" spans="1:8" ht="12.75">
      <c r="A403" s="17"/>
      <c r="B403" s="17"/>
      <c r="C403" s="17"/>
      <c r="D403" s="17"/>
      <c r="E403" s="17"/>
      <c r="F403" s="17"/>
      <c r="G403" s="81"/>
      <c r="H403" s="31"/>
    </row>
    <row r="404" spans="1:8" ht="12.75">
      <c r="A404" s="17"/>
      <c r="B404" s="17"/>
      <c r="C404" s="17"/>
      <c r="D404" s="17"/>
      <c r="E404" s="17"/>
      <c r="F404" s="17"/>
      <c r="G404" s="81"/>
      <c r="H404" s="31"/>
    </row>
    <row r="405" spans="1:7" ht="12.75">
      <c r="A405" s="17"/>
      <c r="B405" s="17"/>
      <c r="C405" s="17"/>
      <c r="D405" s="17"/>
      <c r="E405" s="17"/>
      <c r="F405" s="17"/>
      <c r="G405" s="81"/>
    </row>
    <row r="406" spans="1:7" ht="12.75">
      <c r="A406" s="80"/>
      <c r="B406" s="80"/>
      <c r="C406" s="80"/>
      <c r="D406" s="80"/>
      <c r="E406" s="80"/>
      <c r="F406" s="80"/>
      <c r="G406" s="33"/>
    </row>
    <row r="409" ht="12.75">
      <c r="I409" s="37"/>
    </row>
  </sheetData>
  <sheetProtection selectLockedCells="1" selectUnlockedCells="1"/>
  <printOptions/>
  <pageMargins left="0.39375" right="0.19652777777777777" top="0.19652777777777777" bottom="0.31527777777777777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Vrtic Kriz</dc:creator>
  <cp:keywords/>
  <dc:description/>
  <cp:lastModifiedBy>Vrtic Kriz</cp:lastModifiedBy>
  <cp:lastPrinted>2016-11-04T10:06:06Z</cp:lastPrinted>
  <dcterms:created xsi:type="dcterms:W3CDTF">2014-07-14T09:15:56Z</dcterms:created>
  <dcterms:modified xsi:type="dcterms:W3CDTF">2016-11-04T10:09:36Z</dcterms:modified>
  <cp:category/>
  <cp:version/>
  <cp:contentType/>
  <cp:contentStatus/>
</cp:coreProperties>
</file>